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kimua\kimuakilaboo\"/>
    </mc:Choice>
  </mc:AlternateContent>
  <xr:revisionPtr revIDLastSave="0" documentId="8_{53D48139-5B52-419E-B4AD-1F4901B3B466}" xr6:coauthVersionLast="46" xr6:coauthVersionMax="46" xr10:uidLastSave="{00000000-0000-0000-0000-000000000000}"/>
  <bookViews>
    <workbookView xWindow="396" yWindow="396" windowWidth="21876" windowHeight="11964" firstSheet="9" xr2:uid="{90AC6D4D-95A4-4765-A374-4351814F90F1}"/>
  </bookViews>
  <sheets>
    <sheet name="分散分析表（f）の求め方" sheetId="1" r:id="rId1"/>
    <sheet name="代表値の求め方" sheetId="2" r:id="rId2"/>
    <sheet name="ロジスティック回帰分析の基本Rによる演習" sheetId="10" r:id="rId3"/>
    <sheet name="多変量ロジスティック回帰参照図" sheetId="13" r:id="rId4"/>
    <sheet name="生存時間分析のRによる演習" sheetId="12" r:id="rId5"/>
    <sheet name="K-Mの手作業による累積生存率演習" sheetId="17" r:id="rId6"/>
    <sheet name="cox回帰の実際-R" sheetId="20" r:id="rId7"/>
    <sheet name="最尤推定法" sheetId="21" r:id="rId8"/>
    <sheet name="サポートベクターマシン-R" sheetId="22" r:id="rId9"/>
    <sheet name="確率分布の特徴" sheetId="11" r:id="rId10"/>
    <sheet name="解析法-確率分布" sheetId="14" r:id="rId11"/>
    <sheet name="解析法-統計処理から統計解析へ" sheetId="15" r:id="rId12"/>
    <sheet name="解析法-実験計画法に続く" sheetId="16" r:id="rId13"/>
    <sheet name="重回帰式の基本" sheetId="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D13" i="2"/>
  <c r="D12" i="2"/>
  <c r="B7" i="2"/>
  <c r="B6" i="2"/>
  <c r="C1" i="2"/>
  <c r="B200" i="20"/>
  <c r="B208" i="20"/>
  <c r="C14" i="8" l="1"/>
  <c r="M14" i="8"/>
  <c r="W14" i="8"/>
  <c r="W7" i="8" l="1"/>
  <c r="V7" i="8"/>
  <c r="X2" i="8"/>
  <c r="M7" i="8"/>
  <c r="L7" i="8"/>
  <c r="N2" i="8"/>
  <c r="D2" i="8"/>
  <c r="B8" i="8" s="1"/>
  <c r="C7" i="8"/>
  <c r="B7" i="8"/>
  <c r="L8" i="8" l="1"/>
  <c r="C8" i="8"/>
  <c r="M8" i="8"/>
  <c r="O4" i="8" s="1"/>
  <c r="V8" i="8"/>
  <c r="W8" i="8"/>
  <c r="O5" i="8"/>
  <c r="O6" i="8"/>
  <c r="Q6" i="8" s="1"/>
  <c r="D5" i="8"/>
  <c r="D4" i="8"/>
  <c r="D6" i="8"/>
  <c r="Q4" i="8" l="1"/>
  <c r="O7" i="8"/>
  <c r="X5" i="8"/>
  <c r="X6" i="8"/>
  <c r="X4" i="8"/>
  <c r="E6" i="8"/>
  <c r="G6" i="8" s="1"/>
  <c r="E4" i="8"/>
  <c r="G4" i="8" s="1"/>
  <c r="E5" i="8"/>
  <c r="E7" i="8" s="1"/>
  <c r="Y5" i="8"/>
  <c r="AA5" i="8" s="1"/>
  <c r="Y6" i="8"/>
  <c r="AA6" i="8" s="1"/>
  <c r="Y4" i="8"/>
  <c r="N4" i="8"/>
  <c r="R4" i="8" s="1"/>
  <c r="N6" i="8"/>
  <c r="N5" i="8"/>
  <c r="P5" i="8" s="1"/>
  <c r="R5" i="8"/>
  <c r="Q5" i="8"/>
  <c r="F6" i="8"/>
  <c r="F4" i="8"/>
  <c r="D7" i="8"/>
  <c r="F5" i="8"/>
  <c r="H6" i="8" l="1"/>
  <c r="Q7" i="8"/>
  <c r="H4" i="8"/>
  <c r="H5" i="8"/>
  <c r="AA4" i="8"/>
  <c r="AA7" i="8" s="1"/>
  <c r="Y7" i="8"/>
  <c r="Z5" i="8"/>
  <c r="AB5" i="8"/>
  <c r="N7" i="8"/>
  <c r="P4" i="8"/>
  <c r="Z6" i="8"/>
  <c r="AB6" i="8"/>
  <c r="G5" i="8"/>
  <c r="G9" i="8" s="1"/>
  <c r="G10" i="8" s="1"/>
  <c r="G11" i="8" s="1"/>
  <c r="P6" i="8"/>
  <c r="R6" i="8"/>
  <c r="R7" i="8" s="1"/>
  <c r="X7" i="8"/>
  <c r="Z4" i="8"/>
  <c r="AB4" i="8"/>
  <c r="Q9" i="8"/>
  <c r="H9" i="8"/>
  <c r="H10" i="8" s="1"/>
  <c r="H7" i="8"/>
  <c r="F9" i="8"/>
  <c r="F10" i="8" s="1"/>
  <c r="F11" i="8" s="1"/>
  <c r="F7" i="8"/>
  <c r="R9" i="8" l="1"/>
  <c r="R10" i="8" s="1"/>
  <c r="AB9" i="8"/>
  <c r="AB7" i="8"/>
  <c r="Z7" i="8"/>
  <c r="Z9" i="8"/>
  <c r="P7" i="8"/>
  <c r="P9" i="8"/>
  <c r="Q10" i="8"/>
  <c r="Q11" i="8" s="1"/>
  <c r="G7" i="8"/>
  <c r="AA9" i="8"/>
  <c r="B14" i="8"/>
  <c r="C4" i="2"/>
  <c r="D4" i="2" s="1"/>
  <c r="C3" i="2" l="1"/>
  <c r="D3" i="2" s="1"/>
  <c r="C5" i="2"/>
  <c r="D5" i="2" s="1"/>
  <c r="D14" i="8"/>
  <c r="Z10" i="8"/>
  <c r="Z11" i="8" s="1"/>
  <c r="AA10" i="8"/>
  <c r="AA11" i="8" s="1"/>
  <c r="P10" i="8"/>
  <c r="P11" i="8" s="1"/>
  <c r="L14" i="8" s="1"/>
  <c r="AB10" i="8"/>
  <c r="E16" i="8"/>
  <c r="E17" i="8" s="1"/>
  <c r="C14" i="1"/>
  <c r="C6" i="1"/>
  <c r="C7" i="1" s="1"/>
  <c r="D6" i="1"/>
  <c r="D7" i="1"/>
  <c r="B6" i="1"/>
  <c r="B7" i="1" s="1"/>
  <c r="D8" i="2" l="1"/>
  <c r="D9" i="2" s="1"/>
  <c r="D10" i="2" s="1"/>
  <c r="D11" i="2" s="1"/>
  <c r="V14" i="8"/>
  <c r="N14" i="8"/>
  <c r="O16" i="8"/>
  <c r="O17" i="8" s="1"/>
  <c r="H27" i="8"/>
  <c r="M27" i="8" s="1"/>
  <c r="G26" i="8"/>
  <c r="L26" i="8" s="1"/>
  <c r="E6" i="1"/>
  <c r="E7" i="1" s="1"/>
  <c r="G27" i="8" l="1"/>
  <c r="L27" i="8" s="1"/>
  <c r="Y16" i="8"/>
  <c r="Y17" i="8" s="1"/>
  <c r="X14" i="8"/>
  <c r="G4" i="1"/>
  <c r="J4" i="1" s="1"/>
  <c r="H4" i="1"/>
  <c r="K4" i="1" s="1"/>
  <c r="F3" i="1"/>
  <c r="I3" i="1" s="1"/>
  <c r="F4" i="1"/>
  <c r="I4" i="1" s="1"/>
  <c r="G2" i="1"/>
  <c r="J2" i="1" s="1"/>
  <c r="F2" i="1"/>
  <c r="I2" i="1" s="1"/>
  <c r="H2" i="1"/>
  <c r="K2" i="1" s="1"/>
  <c r="G3" i="1"/>
  <c r="J3" i="1" s="1"/>
  <c r="H3" i="1"/>
  <c r="K3" i="1" s="1"/>
  <c r="H7" i="1"/>
  <c r="H9" i="1" s="1"/>
  <c r="F7" i="1"/>
  <c r="F9" i="1" s="1"/>
  <c r="G7" i="1"/>
  <c r="G9" i="1" s="1"/>
  <c r="H10" i="1" l="1"/>
  <c r="B13" i="1" s="1"/>
  <c r="D13" i="1" s="1"/>
  <c r="K9" i="1"/>
  <c r="B15" i="1" s="1"/>
  <c r="B14" i="1" l="1"/>
  <c r="D14" i="1" s="1"/>
  <c r="E13" i="1" s="1"/>
</calcChain>
</file>

<file path=xl/sharedStrings.xml><?xml version="1.0" encoding="utf-8"?>
<sst xmlns="http://schemas.openxmlformats.org/spreadsheetml/2006/main" count="1446" uniqueCount="1241">
  <si>
    <t>要因1</t>
    <rPh sb="0" eb="2">
      <t>ヨウイン</t>
    </rPh>
    <phoneticPr fontId="2"/>
  </si>
  <si>
    <t>要因2</t>
    <rPh sb="0" eb="2">
      <t>ヨウイン</t>
    </rPh>
    <phoneticPr fontId="2"/>
  </si>
  <si>
    <t>要因3</t>
    <rPh sb="0" eb="2">
      <t>ヨウイン</t>
    </rPh>
    <phoneticPr fontId="2"/>
  </si>
  <si>
    <t>全部</t>
    <rPh sb="0" eb="2">
      <t>ゼンブ</t>
    </rPh>
    <phoneticPr fontId="2"/>
  </si>
  <si>
    <t>総和</t>
    <rPh sb="0" eb="2">
      <t>ソウワ</t>
    </rPh>
    <phoneticPr fontId="2"/>
  </si>
  <si>
    <t>平均</t>
    <rPh sb="0" eb="2">
      <t>ヘイキン</t>
    </rPh>
    <phoneticPr fontId="2"/>
  </si>
  <si>
    <t>群平均-総平均</t>
    <rPh sb="0" eb="1">
      <t>グン</t>
    </rPh>
    <rPh sb="1" eb="3">
      <t>ヘイキン</t>
    </rPh>
    <rPh sb="4" eb="7">
      <t>ソウヘイキン</t>
    </rPh>
    <phoneticPr fontId="2"/>
  </si>
  <si>
    <t>個々-平均（偏差）</t>
    <rPh sb="0" eb="2">
      <t>ココ</t>
    </rPh>
    <rPh sb="3" eb="5">
      <t>ヘイキン</t>
    </rPh>
    <rPh sb="6" eb="8">
      <t>ヘンサ</t>
    </rPh>
    <phoneticPr fontId="2"/>
  </si>
  <si>
    <t>偏差二乗（平方）</t>
    <rPh sb="0" eb="2">
      <t>ヘンサ</t>
    </rPh>
    <rPh sb="2" eb="4">
      <t>ニジョウ</t>
    </rPh>
    <rPh sb="5" eb="7">
      <t>ヘイホウ</t>
    </rPh>
    <phoneticPr fontId="2"/>
  </si>
  <si>
    <t>個々のSS</t>
    <rPh sb="0" eb="2">
      <t>ココ</t>
    </rPh>
    <phoneticPr fontId="2"/>
  </si>
  <si>
    <t>群のSS</t>
    <rPh sb="0" eb="1">
      <t>グン</t>
    </rPh>
    <phoneticPr fontId="2"/>
  </si>
  <si>
    <t>×3倍</t>
    <rPh sb="2" eb="3">
      <t>バイ</t>
    </rPh>
    <phoneticPr fontId="2"/>
  </si>
  <si>
    <t>SS</t>
    <phoneticPr fontId="2"/>
  </si>
  <si>
    <t>Df</t>
    <phoneticPr fontId="2"/>
  </si>
  <si>
    <t>F</t>
    <phoneticPr fontId="2"/>
  </si>
  <si>
    <t>群（要因）間</t>
    <rPh sb="0" eb="1">
      <t>グン</t>
    </rPh>
    <rPh sb="2" eb="4">
      <t>ヨウイン</t>
    </rPh>
    <rPh sb="5" eb="6">
      <t>カン</t>
    </rPh>
    <phoneticPr fontId="2"/>
  </si>
  <si>
    <t>誤差（要因内）</t>
    <rPh sb="0" eb="2">
      <t>ゴサ</t>
    </rPh>
    <rPh sb="3" eb="5">
      <t>ヨウイン</t>
    </rPh>
    <rPh sb="5" eb="6">
      <t>ナイ</t>
    </rPh>
    <phoneticPr fontId="2"/>
  </si>
  <si>
    <t>全体</t>
    <rPh sb="0" eb="2">
      <t>ゼンタイ</t>
    </rPh>
    <phoneticPr fontId="2"/>
  </si>
  <si>
    <t>SS/Dｆ</t>
    <phoneticPr fontId="2"/>
  </si>
  <si>
    <t>F(2.8）0.05＝4.495</t>
    <phoneticPr fontId="2"/>
  </si>
  <si>
    <t>有意差なし</t>
    <rPh sb="0" eb="3">
      <t>ユウイサ</t>
    </rPh>
    <phoneticPr fontId="2"/>
  </si>
  <si>
    <t>ｘ</t>
    <phoneticPr fontId="2"/>
  </si>
  <si>
    <t>S</t>
    <phoneticPr fontId="2"/>
  </si>
  <si>
    <t>Mean</t>
    <phoneticPr fontId="2"/>
  </si>
  <si>
    <t>偏差</t>
    <rPh sb="0" eb="2">
      <t>ヘンサ</t>
    </rPh>
    <phoneticPr fontId="2"/>
  </si>
  <si>
    <t>偏差二乗</t>
    <rPh sb="0" eb="2">
      <t>ヘンサ</t>
    </rPh>
    <rPh sb="2" eb="4">
      <t>ニジョウ</t>
    </rPh>
    <phoneticPr fontId="2"/>
  </si>
  <si>
    <t>分散</t>
    <rPh sb="0" eb="2">
      <t>ブンサン</t>
    </rPh>
    <phoneticPr fontId="2"/>
  </si>
  <si>
    <t>個数＝</t>
  </si>
  <si>
    <t>標準偏差</t>
    <rPh sb="0" eb="2">
      <t>ヒョウジュン</t>
    </rPh>
    <rPh sb="2" eb="4">
      <t>ヘンサ</t>
    </rPh>
    <phoneticPr fontId="2"/>
  </si>
  <si>
    <t>標準誤差</t>
    <rPh sb="0" eb="2">
      <t>ヒョウジュン</t>
    </rPh>
    <rPh sb="2" eb="4">
      <t>ゴサ</t>
    </rPh>
    <phoneticPr fontId="2"/>
  </si>
  <si>
    <t>ｙ</t>
    <phoneticPr fontId="2"/>
  </si>
  <si>
    <t>偏差ｘ</t>
    <rPh sb="0" eb="2">
      <t>ヘンサ</t>
    </rPh>
    <phoneticPr fontId="2"/>
  </si>
  <si>
    <t>偏差ｙ</t>
    <rPh sb="0" eb="2">
      <t>ヘンサ</t>
    </rPh>
    <phoneticPr fontId="2"/>
  </si>
  <si>
    <t>偏差二乗ｘ</t>
    <rPh sb="0" eb="2">
      <t>ヘンサ</t>
    </rPh>
    <rPh sb="2" eb="4">
      <t>ニジョウ</t>
    </rPh>
    <phoneticPr fontId="2"/>
  </si>
  <si>
    <t>偏差二乗ｙ</t>
    <rPh sb="0" eb="2">
      <t>ヘンサ</t>
    </rPh>
    <rPh sb="2" eb="4">
      <t>ニジョウ</t>
    </rPh>
    <phoneticPr fontId="2"/>
  </si>
  <si>
    <t>偏差積</t>
    <rPh sb="0" eb="2">
      <t>ヘンサ</t>
    </rPh>
    <rPh sb="2" eb="3">
      <t>セキ</t>
    </rPh>
    <phoneticPr fontId="2"/>
  </si>
  <si>
    <t>共分散</t>
    <rPh sb="0" eb="3">
      <t>キョウブンサン</t>
    </rPh>
    <phoneticPr fontId="2"/>
  </si>
  <si>
    <t>相関係数</t>
    <rPh sb="0" eb="2">
      <t>ソウカン</t>
    </rPh>
    <rPh sb="2" eb="4">
      <t>ケイスウ</t>
    </rPh>
    <phoneticPr fontId="2"/>
  </si>
  <si>
    <t>Y＝Ax+B</t>
    <phoneticPr fontId="2"/>
  </si>
  <si>
    <t>A=</t>
    <phoneticPr fontId="2"/>
  </si>
  <si>
    <t>B=</t>
    <phoneticPr fontId="2"/>
  </si>
  <si>
    <t>=</t>
    <phoneticPr fontId="2"/>
  </si>
  <si>
    <t>分散分析表</t>
    <rPh sb="0" eb="2">
      <t>ブンサン</t>
    </rPh>
    <rPh sb="2" eb="4">
      <t>ブンセキ</t>
    </rPh>
    <rPh sb="4" eb="5">
      <t>ヒョウ</t>
    </rPh>
    <phoneticPr fontId="2"/>
  </si>
  <si>
    <t>z</t>
    <phoneticPr fontId="2"/>
  </si>
  <si>
    <t>Z</t>
    <phoneticPr fontId="2"/>
  </si>
  <si>
    <t>ax</t>
    <phoneticPr fontId="2"/>
  </si>
  <si>
    <t>+</t>
    <phoneticPr fontId="2"/>
  </si>
  <si>
    <t>by</t>
    <phoneticPr fontId="2"/>
  </si>
  <si>
    <t>e</t>
    <phoneticPr fontId="2"/>
  </si>
  <si>
    <t>ｚ</t>
    <phoneticPr fontId="2"/>
  </si>
  <si>
    <t>Zhatt</t>
    <phoneticPr fontId="2"/>
  </si>
  <si>
    <t>-</t>
    <phoneticPr fontId="2"/>
  </si>
  <si>
    <t>平均0標準偏差１で整理、当然切片は０</t>
    <rPh sb="0" eb="2">
      <t>ヘイキン</t>
    </rPh>
    <rPh sb="3" eb="5">
      <t>ヒョウジュン</t>
    </rPh>
    <rPh sb="5" eb="7">
      <t>ヘンサ</t>
    </rPh>
    <rPh sb="9" eb="11">
      <t>セイリ</t>
    </rPh>
    <rPh sb="12" eb="14">
      <t>トウゼン</t>
    </rPh>
    <rPh sb="14" eb="16">
      <t>セッペン</t>
    </rPh>
    <phoneticPr fontId="2"/>
  </si>
  <si>
    <t>偏差z</t>
    <rPh sb="0" eb="2">
      <t>ヘンサ</t>
    </rPh>
    <phoneticPr fontId="2"/>
  </si>
  <si>
    <t>偏差二乗z</t>
    <rPh sb="0" eb="2">
      <t>ヘンサ</t>
    </rPh>
    <rPh sb="2" eb="4">
      <t>ニジョウ</t>
    </rPh>
    <phoneticPr fontId="2"/>
  </si>
  <si>
    <t>（時計回りに演算する）</t>
    <rPh sb="1" eb="3">
      <t>トケイ</t>
    </rPh>
    <rPh sb="3" eb="4">
      <t>マワ</t>
    </rPh>
    <rPh sb="6" eb="8">
      <t>エンザン</t>
    </rPh>
    <phoneticPr fontId="2"/>
  </si>
  <si>
    <t>rxy-(ryz*rxz)/(1-rxz^2)</t>
    <phoneticPr fontId="2"/>
  </si>
  <si>
    <t>rxy</t>
    <phoneticPr fontId="2"/>
  </si>
  <si>
    <t>ryz</t>
    <phoneticPr fontId="2"/>
  </si>
  <si>
    <t>rxz</t>
    <phoneticPr fontId="2"/>
  </si>
  <si>
    <t>rxz-(rxy*ryz)/(1-rxy^2)</t>
    <phoneticPr fontId="2"/>
  </si>
  <si>
    <t>Zに直接かかわらないrxyの影響を反映させるため、共通して分母に置いておく</t>
    <rPh sb="2" eb="4">
      <t>チョクセツ</t>
    </rPh>
    <rPh sb="14" eb="16">
      <t>エイキョウ</t>
    </rPh>
    <rPh sb="17" eb="19">
      <t>ハンエイ</t>
    </rPh>
    <rPh sb="25" eb="27">
      <t>キョウツウ</t>
    </rPh>
    <rPh sb="29" eb="31">
      <t>ブンボ</t>
    </rPh>
    <rPh sb="32" eb="33">
      <t>オ</t>
    </rPh>
    <phoneticPr fontId="2"/>
  </si>
  <si>
    <t>ｙに及ぼすXとZの力を見る場合、分母に直接ｙに関わらないrxzを置く</t>
    <rPh sb="2" eb="3">
      <t>オヨ</t>
    </rPh>
    <rPh sb="9" eb="10">
      <t>チカラ</t>
    </rPh>
    <rPh sb="11" eb="12">
      <t>ミ</t>
    </rPh>
    <rPh sb="13" eb="15">
      <t>バアイ</t>
    </rPh>
    <rPh sb="16" eb="18">
      <t>ブンボ</t>
    </rPh>
    <rPh sb="19" eb="21">
      <t>チョクセツ</t>
    </rPh>
    <rPh sb="23" eb="24">
      <t>カカ</t>
    </rPh>
    <rPh sb="32" eb="33">
      <t>オ</t>
    </rPh>
    <phoneticPr fontId="2"/>
  </si>
  <si>
    <t>yhatto</t>
    <phoneticPr fontId="2"/>
  </si>
  <si>
    <t>=</t>
    <phoneticPr fontId="2"/>
  </si>
  <si>
    <t>ax1</t>
    <phoneticPr fontId="2"/>
  </si>
  <si>
    <t>bx2+e</t>
    <phoneticPr fontId="2"/>
  </si>
  <si>
    <t>a=0.327,b=-0.681,e=?</t>
    <phoneticPr fontId="2"/>
  </si>
  <si>
    <t>a=-0.480, b=1.468, e=?</t>
    <phoneticPr fontId="2"/>
  </si>
  <si>
    <t>標準偏回帰係数(β）</t>
    <rPh sb="0" eb="2">
      <t>ヒョウジュン</t>
    </rPh>
    <rPh sb="2" eb="3">
      <t>ヘン</t>
    </rPh>
    <rPh sb="3" eb="5">
      <t>カイキ</t>
    </rPh>
    <rPh sb="5" eb="7">
      <t>ケイスウ</t>
    </rPh>
    <phoneticPr fontId="2"/>
  </si>
  <si>
    <t>without_ xyz_偏回帰（B）</t>
    <rPh sb="13" eb="14">
      <t>ヘン</t>
    </rPh>
    <rPh sb="14" eb="16">
      <t>カイキ</t>
    </rPh>
    <phoneticPr fontId="2"/>
  </si>
  <si>
    <t>偏回帰係数からｚに及ぼす影響はy&gt;xであると評価する。</t>
    <rPh sb="0" eb="1">
      <t>ヘン</t>
    </rPh>
    <rPh sb="1" eb="3">
      <t>カイキ</t>
    </rPh>
    <rPh sb="3" eb="5">
      <t>ケイスウ</t>
    </rPh>
    <rPh sb="9" eb="10">
      <t>オヨ</t>
    </rPh>
    <rPh sb="12" eb="14">
      <t>エイキョウ</t>
    </rPh>
    <rPh sb="22" eb="24">
      <t>ヒョウカ</t>
    </rPh>
    <phoneticPr fontId="2"/>
  </si>
  <si>
    <t>SUM</t>
    <phoneticPr fontId="2"/>
  </si>
  <si>
    <t>偏差平方和（平方和）</t>
    <rPh sb="0" eb="2">
      <t>ヘンサ</t>
    </rPh>
    <rPh sb="2" eb="5">
      <t>ヘイホウワ</t>
    </rPh>
    <rPh sb="6" eb="9">
      <t>ヘイホウワ</t>
    </rPh>
    <phoneticPr fontId="2"/>
  </si>
  <si>
    <r>
      <t>  </t>
    </r>
    <r>
      <rPr>
        <sz val="14"/>
        <color rgb="FF444444"/>
        <rFont val="Arial"/>
        <family val="2"/>
      </rPr>
      <t>データの読み込み</t>
    </r>
  </si>
  <si>
    <r>
      <t>n</t>
    </r>
    <r>
      <rPr>
        <sz val="7"/>
        <color rgb="FF444444"/>
        <rFont val="Times New Roman"/>
        <family val="1"/>
      </rPr>
      <t>  </t>
    </r>
    <r>
      <rPr>
        <sz val="14"/>
        <color rgb="FF444444"/>
        <rFont val="Arial"/>
        <family val="2"/>
      </rPr>
      <t>データレビュー</t>
    </r>
  </si>
  <si>
    <r>
      <t>n</t>
    </r>
    <r>
      <rPr>
        <sz val="7"/>
        <color rgb="FF444444"/>
        <rFont val="Times New Roman"/>
        <family val="1"/>
      </rPr>
      <t>  </t>
    </r>
    <r>
      <rPr>
        <sz val="14"/>
        <color rgb="FF444444"/>
        <rFont val="Arial"/>
        <family val="2"/>
      </rPr>
      <t>ロジスティック回帰直線：身長だけを使う</t>
    </r>
  </si>
  <si>
    <t>glm( )はさまざまな一般化線形モデルによる解析をおこなう関数なので，ロジスティック回帰分析をおこなう際には，family=binomialと指定する必要がある．</t>
  </si>
  <si>
    <t>（注）</t>
  </si>
  <si>
    <t>[1] 1.353752</t>
  </si>
  <si>
    <t>と直接手で入力しても良いのですが，間違いが起こりやすいので，以下のように解析結果resから係数を取り出しましょう．まず解析結果resには何がどこに入っているか見るために</t>
  </si>
  <si>
    <t>とすると，以下のような結果が表示されます．これより，1番目に係数が格納されていることがわかります．そこで，res[[1]]とすることで切片と係数の推定値を見ることができます．</t>
  </si>
  <si>
    <t>＞ res[[1]]</t>
  </si>
  <si>
    <t>(Intercept)          ht</t>
  </si>
  <si>
    <t>-47.1723244   0.3028841</t>
  </si>
  <si>
    <t>さらに，この中の1番目の切片と，2番目のhtの係数を取り出すには，それぞれ</t>
  </si>
  <si>
    <t>＞ res[[1]][1]  # 切片の推定値</t>
  </si>
  <si>
    <t>＞ res[[1]][2]  # htの係数の推定値</t>
  </si>
  <si>
    <t>とすれば良いのです．htの係数をオッズ比に変換するには，</t>
  </si>
  <si>
    <t>とhtの係数だけを指数乗するか，</t>
  </si>
  <si>
    <t>＞exp(res[[1]])</t>
  </si>
  <si>
    <t>とすれば良いのです．後者のres[[1]]は切片と係数の2つの数値が入ったベクトルですが，ベクトルの成分ごとに指数乗されます．この結果，htのオッズ比は約1.35であることがわかります．htのように量的変数の場合は，1単位あたり（この場合はcm）のオッズ比であることに注意してください．</t>
  </si>
  <si>
    <t>(Intercept)           ht</t>
  </si>
  <si>
    <t>3.260767e-21  1.353757e+00</t>
  </si>
  <si>
    <t>（注）この計算結果にあるeは数字の10を表します．</t>
  </si>
  <si>
    <t>＞ plot(data$ht, fit, col=”red”)  # 赤色にする</t>
  </si>
  <si>
    <t>身長が低いほうから高いほうにかけて観測値grmaxが0から1に移り変わるさまが見て取れます．また，赤色のロジスティック回帰モデルによる当てはめがどのようなものであるかも一目でわかります．</t>
  </si>
  <si>
    <t>＞ summary(res2)</t>
  </si>
  <si>
    <r>
      <t>¡</t>
    </r>
    <r>
      <rPr>
        <sz val="7"/>
        <color rgb="FF444444"/>
        <rFont val="Times New Roman"/>
        <family val="1"/>
      </rPr>
      <t>  </t>
    </r>
    <r>
      <rPr>
        <sz val="12"/>
        <color rgb="FF444444"/>
        <rFont val="Arial"/>
        <family val="2"/>
      </rPr>
      <t>この解析結果を解釈するためにオッズ比に変換しましょう．上述のように</t>
    </r>
  </si>
  <si>
    <t>とすると，</t>
  </si>
  <si>
    <t>(Intercept)           ht         sexM</t>
  </si>
  <si>
    <t>6.769781e-15 1.227505e+00 1.302543e+01</t>
  </si>
  <si>
    <t>となり，htの1cmあたりのオッズ比は約1.23，男性の（女性にたいする）オッズ比は約1.30であるとわかります．このように説明変数が量的変数の場合は，1単位あたりのオッズ比になり，説明変数が質的変数の場合は，他のカテゴリー（女性など）に対するあるカテゴリー（男性など）のオッズ比となります．</t>
  </si>
  <si>
    <r>
      <t>¡</t>
    </r>
    <r>
      <rPr>
        <b/>
        <sz val="14"/>
        <color rgb="FF444444"/>
        <rFont val="Times New Roman"/>
        <family val="1"/>
      </rPr>
      <t>  </t>
    </r>
    <r>
      <rPr>
        <b/>
        <sz val="14"/>
        <color rgb="FF444444"/>
        <rFont val="Arial"/>
        <family val="2"/>
      </rPr>
      <t>握力をカテゴリ変数化した変数grclassを従属変数とし，身長htを説明変数とするロジスティック回帰分析をおこなう．つまり，grclassの1＝握力強，0＝握力弱を身長htデータだけを使って説明することを考える．</t>
    </r>
  </si>
  <si>
    <r>
      <t>¡</t>
    </r>
    <r>
      <rPr>
        <b/>
        <sz val="7"/>
        <color rgb="FF444444"/>
        <rFont val="Times New Roman"/>
        <family val="1"/>
      </rPr>
      <t>  </t>
    </r>
    <r>
      <rPr>
        <b/>
        <sz val="12"/>
        <color rgb="FF444444"/>
        <rFont val="Arial"/>
        <family val="2"/>
      </rPr>
      <t>線型回帰分析では関数lm( ) (linear modelの頭文字)を使ったが，ロジスティック回帰分析では関数glm( ) (general linear modelの頭文字)を使う．解析結果を変数resに代入し，前回と同様に関数summary( )を使うことで結果が表示される．</t>
    </r>
  </si>
  <si>
    <r>
      <rPr>
        <b/>
        <sz val="14"/>
        <color rgb="FF444444"/>
        <rFont val="Wingdings"/>
        <charset val="2"/>
      </rPr>
      <t>¡</t>
    </r>
    <r>
      <rPr>
        <b/>
        <sz val="14"/>
        <color rgb="FF444444"/>
        <rFont val="Wingdings"/>
        <family val="1"/>
        <charset val="2"/>
      </rPr>
      <t>  </t>
    </r>
    <r>
      <rPr>
        <b/>
        <sz val="14"/>
        <color rgb="FF444444"/>
        <rFont val="ＭＳ ゴシック"/>
        <family val="3"/>
        <charset val="128"/>
      </rPr>
      <t>解析結果の読み方は，基本的には線型回帰分析の場合と同じであり，上図の赤い箱印の中を注目すると，切片と係数の推定値（</t>
    </r>
    <r>
      <rPr>
        <b/>
        <sz val="14"/>
        <color rgb="FF444444"/>
        <rFont val="Arial"/>
        <family val="2"/>
      </rPr>
      <t>Estimate</t>
    </r>
    <r>
      <rPr>
        <b/>
        <sz val="14"/>
        <color rgb="FF444444"/>
        <rFont val="ＭＳ ゴシック"/>
        <family val="3"/>
        <charset val="128"/>
      </rPr>
      <t>）とその標準誤差（</t>
    </r>
    <r>
      <rPr>
        <b/>
        <sz val="14"/>
        <color rgb="FF444444"/>
        <rFont val="Arial"/>
        <family val="2"/>
      </rPr>
      <t>Std. Error</t>
    </r>
    <r>
      <rPr>
        <b/>
        <sz val="14"/>
        <color rgb="FF444444"/>
        <rFont val="ＭＳ ゴシック"/>
        <family val="3"/>
        <charset val="128"/>
      </rPr>
      <t>），</t>
    </r>
    <r>
      <rPr>
        <b/>
        <sz val="14"/>
        <color rgb="FF444444"/>
        <rFont val="Arial"/>
        <family val="2"/>
      </rPr>
      <t>P</t>
    </r>
    <r>
      <rPr>
        <b/>
        <sz val="14"/>
        <color rgb="FF444444"/>
        <rFont val="ＭＳ ゴシック"/>
        <family val="3"/>
        <charset val="128"/>
      </rPr>
      <t>値（</t>
    </r>
    <r>
      <rPr>
        <b/>
        <sz val="14"/>
        <color rgb="FF444444"/>
        <rFont val="Arial"/>
        <family val="2"/>
      </rPr>
      <t>Pr( &gt; |z|)</t>
    </r>
    <r>
      <rPr>
        <b/>
        <sz val="14"/>
        <color rgb="FF444444"/>
        <rFont val="ＭＳ ゴシック"/>
        <family val="3"/>
        <charset val="128"/>
      </rPr>
      <t>）を出すための</t>
    </r>
    <r>
      <rPr>
        <b/>
        <sz val="14"/>
        <color rgb="FF444444"/>
        <rFont val="Arial"/>
        <family val="2"/>
      </rPr>
      <t>Z</t>
    </r>
    <r>
      <rPr>
        <b/>
        <sz val="14"/>
        <color rgb="FF444444"/>
        <rFont val="ＭＳ ゴシック"/>
        <family val="3"/>
        <charset val="128"/>
      </rPr>
      <t>値（</t>
    </r>
    <r>
      <rPr>
        <b/>
        <sz val="14"/>
        <color rgb="FF444444"/>
        <rFont val="Arial"/>
        <family val="2"/>
      </rPr>
      <t>z value</t>
    </r>
    <r>
      <rPr>
        <b/>
        <sz val="14"/>
        <color rgb="FF444444"/>
        <rFont val="ＭＳ ゴシック"/>
        <family val="3"/>
        <charset val="128"/>
      </rPr>
      <t>）が表示されている．この例では，</t>
    </r>
    <r>
      <rPr>
        <b/>
        <sz val="14"/>
        <color rgb="FF444444"/>
        <rFont val="Arial"/>
        <family val="2"/>
      </rPr>
      <t>logit = -47.17232</t>
    </r>
    <r>
      <rPr>
        <b/>
        <sz val="14"/>
        <color rgb="FF444444"/>
        <rFont val="Meiryo UI"/>
        <family val="2"/>
        <charset val="128"/>
      </rPr>
      <t> </t>
    </r>
    <r>
      <rPr>
        <b/>
        <sz val="14"/>
        <color rgb="FF444444"/>
        <rFont val="ＭＳ ゴシック"/>
        <family val="3"/>
        <charset val="128"/>
      </rPr>
      <t>＋</t>
    </r>
    <r>
      <rPr>
        <b/>
        <sz val="14"/>
        <color rgb="FF444444"/>
        <rFont val="Meiryo UI"/>
        <family val="2"/>
        <charset val="128"/>
      </rPr>
      <t> </t>
    </r>
    <r>
      <rPr>
        <b/>
        <sz val="14"/>
        <color rgb="FF444444"/>
        <rFont val="Arial"/>
        <family val="2"/>
      </rPr>
      <t>0.30288</t>
    </r>
    <r>
      <rPr>
        <b/>
        <sz val="14"/>
        <color rgb="FF444444"/>
        <rFont val="Meiryo UI"/>
        <family val="2"/>
        <charset val="128"/>
      </rPr>
      <t>×</t>
    </r>
    <r>
      <rPr>
        <b/>
        <sz val="14"/>
        <color rgb="FF444444"/>
        <rFont val="Arial"/>
        <family val="2"/>
      </rPr>
      <t>ht</t>
    </r>
    <r>
      <rPr>
        <b/>
        <sz val="14"/>
        <color rgb="FF444444"/>
        <rFont val="ＭＳ ゴシック"/>
        <family val="3"/>
        <charset val="128"/>
      </rPr>
      <t>となる．</t>
    </r>
    <phoneticPr fontId="2"/>
  </si>
  <si>
    <r>
      <t>n</t>
    </r>
    <r>
      <rPr>
        <b/>
        <sz val="14"/>
        <color rgb="FF444444"/>
        <rFont val="Times New Roman"/>
        <family val="1"/>
      </rPr>
      <t>  </t>
    </r>
    <r>
      <rPr>
        <b/>
        <sz val="14"/>
        <color rgb="FF444444"/>
        <rFont val="Arial"/>
        <family val="2"/>
      </rPr>
      <t>ロジスティック回帰分析の結果の解釈</t>
    </r>
  </si>
  <si>
    <r>
      <t>¡</t>
    </r>
    <r>
      <rPr>
        <b/>
        <sz val="14"/>
        <color rgb="FF444444"/>
        <rFont val="Times New Roman"/>
        <family val="1"/>
      </rPr>
      <t>  </t>
    </r>
    <r>
      <rPr>
        <b/>
        <sz val="14"/>
        <color rgb="FF444444"/>
        <rFont val="Arial"/>
        <family val="2"/>
      </rPr>
      <t>線型回帰直線の場合と異なり，ロジスティック回帰分析では，得られた切片と係数の推定値に「一手間」かけないと，結果の解釈ができません．詳しい説明は省きますが，</t>
    </r>
    <r>
      <rPr>
        <b/>
        <sz val="14"/>
        <color rgb="FFFF0000"/>
        <rFont val="Arial"/>
        <family val="2"/>
      </rPr>
      <t>得られた推定値はexp(推定値) と変換することによって，オッズ比になります</t>
    </r>
    <r>
      <rPr>
        <b/>
        <sz val="14"/>
        <color rgb="FF444444"/>
        <rFont val="Arial"/>
        <family val="2"/>
      </rPr>
      <t>．例えば，この例では，</t>
    </r>
  </si>
  <si>
    <r>
      <t>n</t>
    </r>
    <r>
      <rPr>
        <b/>
        <sz val="14"/>
        <color rgb="FF444444"/>
        <rFont val="Times New Roman"/>
        <family val="1"/>
      </rPr>
      <t>  </t>
    </r>
    <r>
      <rPr>
        <b/>
        <sz val="14"/>
        <color rgb="FF444444"/>
        <rFont val="Arial"/>
        <family val="2"/>
      </rPr>
      <t>ロジスティック回帰分析の結果のプロット</t>
    </r>
  </si>
  <si>
    <r>
      <t>¡</t>
    </r>
    <r>
      <rPr>
        <b/>
        <sz val="14"/>
        <color rgb="FF444444"/>
        <rFont val="Times New Roman"/>
        <family val="1"/>
      </rPr>
      <t>  </t>
    </r>
    <r>
      <rPr>
        <b/>
        <sz val="14"/>
        <color rgb="FF444444"/>
        <rFont val="Arial"/>
        <family val="2"/>
      </rPr>
      <t>まず，得られたロジスティック回帰式による予測値を身長htに対してプロットします．</t>
    </r>
  </si>
  <si>
    <r>
      <rPr>
        <b/>
        <sz val="14"/>
        <color rgb="FF444444"/>
        <rFont val="Wingdings"/>
        <charset val="2"/>
      </rPr>
      <t>¡</t>
    </r>
    <r>
      <rPr>
        <b/>
        <sz val="14"/>
        <color rgb="FF444444"/>
        <rFont val="Wingdings"/>
        <family val="1"/>
        <charset val="2"/>
      </rPr>
      <t>  </t>
    </r>
    <r>
      <rPr>
        <b/>
        <sz val="14"/>
        <color rgb="FF444444"/>
        <rFont val="ＭＳ ゴシック"/>
        <family val="3"/>
        <charset val="128"/>
      </rPr>
      <t>このグラフに，実際の観測値</t>
    </r>
    <r>
      <rPr>
        <b/>
        <sz val="14"/>
        <color rgb="FF444444"/>
        <rFont val="Arial"/>
        <family val="2"/>
      </rPr>
      <t>grmax</t>
    </r>
    <r>
      <rPr>
        <b/>
        <sz val="14"/>
        <color rgb="FF444444"/>
        <rFont val="ＭＳ ゴシック"/>
        <family val="3"/>
        <charset val="128"/>
      </rPr>
      <t>をプロットしてみましょう．</t>
    </r>
    <phoneticPr fontId="2"/>
  </si>
  <si>
    <r>
      <rPr>
        <b/>
        <sz val="14"/>
        <color rgb="FF444444"/>
        <rFont val="Wingdings"/>
        <charset val="2"/>
      </rPr>
      <t>¡</t>
    </r>
    <r>
      <rPr>
        <b/>
        <sz val="14"/>
        <color rgb="FF444444"/>
        <rFont val="Wingdings"/>
        <family val="1"/>
        <charset val="2"/>
      </rPr>
      <t>  </t>
    </r>
    <r>
      <rPr>
        <b/>
        <sz val="14"/>
        <color rgb="FF444444"/>
        <rFont val="ＭＳ ゴシック"/>
        <family val="3"/>
        <charset val="128"/>
      </rPr>
      <t>あれ？前の図にこの図を重ねあわせようとしたのに，前の図は消えてしまいましたね．図を重ね合わせるには，前もって</t>
    </r>
    <r>
      <rPr>
        <b/>
        <sz val="14"/>
        <color rgb="FF444444"/>
        <rFont val="Arial"/>
        <family val="2"/>
      </rPr>
      <t>par(new=T)</t>
    </r>
    <r>
      <rPr>
        <b/>
        <sz val="14"/>
        <color rgb="FF444444"/>
        <rFont val="ＭＳ ゴシック"/>
        <family val="3"/>
        <charset val="128"/>
      </rPr>
      <t>というオマジナイが必要なのです．</t>
    </r>
    <phoneticPr fontId="2"/>
  </si>
  <si>
    <r>
      <rPr>
        <sz val="14"/>
        <color rgb="FF444444"/>
        <rFont val="ＭＳ ゴシック"/>
        <family val="3"/>
        <charset val="128"/>
      </rPr>
      <t>＞</t>
    </r>
    <r>
      <rPr>
        <sz val="14"/>
        <color rgb="FF444444"/>
        <rFont val="Arial"/>
        <family val="2"/>
      </rPr>
      <t> par(new=TRUE)</t>
    </r>
    <phoneticPr fontId="2"/>
  </si>
  <si>
    <r>
      <rPr>
        <sz val="14"/>
        <color rgb="FF444444"/>
        <rFont val="ＭＳ ゴシック"/>
        <family val="3"/>
        <charset val="128"/>
      </rPr>
      <t>＞</t>
    </r>
    <r>
      <rPr>
        <sz val="14"/>
        <color rgb="FF444444"/>
        <rFont val="Arial"/>
        <family val="2"/>
      </rPr>
      <t> plot(data$ht, data$grclass)</t>
    </r>
    <phoneticPr fontId="2"/>
  </si>
  <si>
    <r>
      <t>n</t>
    </r>
    <r>
      <rPr>
        <sz val="14"/>
        <color rgb="FF444444"/>
        <rFont val="Times New Roman"/>
        <family val="1"/>
      </rPr>
      <t>  </t>
    </r>
    <r>
      <rPr>
        <sz val="14"/>
        <color rgb="FF444444"/>
        <rFont val="Arial"/>
        <family val="2"/>
      </rPr>
      <t>ロジスティック回帰直線：身長と性別を使う</t>
    </r>
  </si>
  <si>
    <r>
      <t>¡</t>
    </r>
    <r>
      <rPr>
        <sz val="14"/>
        <color rgb="FF444444"/>
        <rFont val="Times New Roman"/>
        <family val="1"/>
      </rPr>
      <t>  </t>
    </r>
    <r>
      <rPr>
        <sz val="14"/>
        <color rgb="FF444444"/>
        <rFont val="Arial"/>
        <family val="2"/>
      </rPr>
      <t>この場合も線型回帰モデルの場合と同じく以下のように式を書きましょう．</t>
    </r>
  </si>
  <si>
    <r>
      <t>¡</t>
    </r>
    <r>
      <rPr>
        <sz val="14"/>
        <color rgb="FF444444"/>
        <rFont val="Times New Roman"/>
        <family val="1"/>
      </rPr>
      <t>  </t>
    </r>
    <r>
      <rPr>
        <sz val="14"/>
        <color rgb="FF444444"/>
        <rFont val="Arial"/>
        <family val="2"/>
      </rPr>
      <t>ここでも，さきほど身長htだけを用いた場合の係数0.30288から0.20498と大きく係数が変化していることがわかります．実際，性別sexを入れたモデルをつかって，男女別にロジスティック回帰式をプロットしてみると以下のように男性（赤色）と女性（黒色）では，並行にズレているのがわかります．これは男性では切片が2.56690だけ女性より大きくなっていることに相当します．このように線型回帰分析の場合と同じく，この場合も性別を入れたモデルの方が良さそうです．</t>
    </r>
  </si>
  <si>
    <r>
      <t>¡</t>
    </r>
    <r>
      <rPr>
        <sz val="7"/>
        <color rgb="FF444444"/>
        <rFont val="Wingdings"/>
        <family val="1"/>
        <charset val="2"/>
      </rPr>
      <t>  </t>
    </r>
    <r>
      <rPr>
        <sz val="12"/>
        <color rgb="FF444444"/>
        <rFont val="ＭＳ ゴシック"/>
        <family val="3"/>
        <charset val="128"/>
      </rPr>
      <t>まず</t>
    </r>
    <r>
      <rPr>
        <sz val="12"/>
        <color rgb="FF444444"/>
        <rFont val="Arial"/>
        <family val="2"/>
      </rPr>
      <t>demodata</t>
    </r>
    <r>
      <rPr>
        <sz val="12"/>
        <color rgb="FF444444"/>
        <rFont val="Calibri"/>
        <family val="2"/>
      </rPr>
      <t>1</t>
    </r>
    <r>
      <rPr>
        <sz val="12"/>
        <color rgb="FF444444"/>
        <rFont val="Arial"/>
        <family val="2"/>
      </rPr>
      <t>.csv</t>
    </r>
    <r>
      <rPr>
        <sz val="12"/>
        <color rgb="FF444444"/>
        <rFont val="ＭＳ ゴシック"/>
        <family val="3"/>
        <charset val="128"/>
      </rPr>
      <t>ファイルを変数</t>
    </r>
    <r>
      <rPr>
        <sz val="12"/>
        <color rgb="FF444444"/>
        <rFont val="Arial"/>
        <family val="2"/>
      </rPr>
      <t>data</t>
    </r>
    <r>
      <rPr>
        <sz val="12"/>
        <color rgb="FF444444"/>
        <rFont val="ＭＳ ゴシック"/>
        <family val="3"/>
        <charset val="128"/>
      </rPr>
      <t>に読み込みます．読み込んだあとで，本当に変数</t>
    </r>
    <r>
      <rPr>
        <sz val="12"/>
        <color rgb="FF444444"/>
        <rFont val="Arial"/>
        <family val="2"/>
      </rPr>
      <t>data</t>
    </r>
    <r>
      <rPr>
        <sz val="12"/>
        <color rgb="FF444444"/>
        <rFont val="ＭＳ ゴシック"/>
        <family val="3"/>
        <charset val="128"/>
      </rPr>
      <t>にデータが格納されたかを見るために，関数</t>
    </r>
    <r>
      <rPr>
        <sz val="12"/>
        <color rgb="FF444444"/>
        <rFont val="Arial"/>
        <family val="2"/>
      </rPr>
      <t>head( )</t>
    </r>
    <r>
      <rPr>
        <sz val="12"/>
        <color rgb="FF444444"/>
        <rFont val="ＭＳ ゴシック"/>
        <family val="3"/>
        <charset val="128"/>
      </rPr>
      <t>を使って最初の</t>
    </r>
    <r>
      <rPr>
        <sz val="12"/>
        <color rgb="FF444444"/>
        <rFont val="Arial"/>
        <family val="2"/>
      </rPr>
      <t>6</t>
    </r>
    <r>
      <rPr>
        <sz val="12"/>
        <color rgb="FF444444"/>
        <rFont val="ＭＳ ゴシック"/>
        <family val="3"/>
        <charset val="128"/>
      </rPr>
      <t>行を表示してみましょう．</t>
    </r>
    <phoneticPr fontId="2"/>
  </si>
  <si>
    <r>
      <rPr>
        <sz val="14"/>
        <color rgb="FF444444"/>
        <rFont val="ＭＳ ゴシック"/>
        <family val="3"/>
        <charset val="128"/>
      </rPr>
      <t>＞</t>
    </r>
    <r>
      <rPr>
        <sz val="14"/>
        <color rgb="FF444444"/>
        <rFont val="Arial"/>
        <family val="2"/>
      </rPr>
      <t> data = read.csv(“demodata1.csv”)</t>
    </r>
    <phoneticPr fontId="2"/>
  </si>
  <si>
    <t>Rによるロジスティック回帰の演習</t>
    <rPh sb="11" eb="13">
      <t>カイキ</t>
    </rPh>
    <rPh sb="14" eb="16">
      <t>エンシュウ</t>
    </rPh>
    <phoneticPr fontId="2"/>
  </si>
  <si>
    <t>生存時間分析</t>
    <rPh sb="0" eb="4">
      <t>セイゾンジカン</t>
    </rPh>
    <rPh sb="4" eb="6">
      <t>ブンセキ</t>
    </rPh>
    <phoneticPr fontId="2"/>
  </si>
  <si>
    <t>　[1]　42　　4</t>
  </si>
  <si>
    <t>pair</t>
  </si>
  <si>
    <t>time</t>
  </si>
  <si>
    <t>cens</t>
  </si>
  <si>
    <t>treat</t>
  </si>
  <si>
    <t>control</t>
  </si>
  <si>
    <t>6-MP</t>
  </si>
  <si>
    <t>　 変数 pair は投薬と比較対象のペア、time は生存時間、cens は打ち切りか否か、 treat は 6-MP 薬の投与か否かである。打ち切りか否かは0,1で表している。</t>
  </si>
  <si>
    <t>　 パッケージ survival には、生存時間データオブジェクトを作成する関数 Surv があり、返された結果は通常生存時間モデルの目的変数(あるいは被説明変数)として用いられる。</t>
  </si>
  <si>
    <t>　 次に、関数 Surv を用いた例を示す。返される結果の値の右側に記号＋が付いている値は打ち切りデータである。</t>
  </si>
  <si>
    <t>[1]　1　10　22　 7　 3　32+　12　23　 8　22　17　 6　 2　16　11　34+　8</t>
  </si>
  <si>
    <t>[18] 32+　12　25+　2　11+　5　20+　4　19+　15　 6　 8　17+　23　35+　5　 6</t>
  </si>
  <si>
    <t>[35] 11　13　 4　 9+　1　 6+　8　10+</t>
  </si>
  <si>
    <t> 図1に横軸を生存時間としたデータ gehan の棒グラフを示す。棒の右側の×印は、研究が終了する前に死亡が確認されたもので、△印は研究が終了する前に何らかの理由で観測が継続できなかった打ち切りであり、○印は研究が終了する時点まで生存した打ち切りである。打ち切りがあるデータを上完全データ、打ち切りがないデータを完全データと呼ぶ。</t>
  </si>
  <si>
    <t>(4)　生存時間分析の分類</t>
  </si>
  <si>
    <t>　 生存時間分析は、生存時間に影響を与える時間以外の共変量(複数の要因、説明変数)がパラメータとして作成するモデルに導入されているか否か，生存時間の分布形に特定の確率分布を仮定するか否かによって、次のように分類することができる。</t>
  </si>
  <si>
    <t>　 ①　ノンパラメトリックモデル (non-parametric model 、共変量を導入しない、分布を仮定しない)</t>
  </si>
  <si>
    <t>　 ②　セミノンパラメトリックモデル (semi-non-parametric model、共変量を導入する、分布を仮定しない)</t>
  </si>
  <si>
    <t>　 ③　パラメトリックモデル (parametric model 、共変量を導入する、分布を仮定する)</t>
  </si>
  <si>
    <t>2．ノンパラメトリックモデル</t>
  </si>
  <si>
    <t>(1)　ノンパラメトリックの推定法</t>
  </si>
  <si>
    <t>　 ノンパラメトリックの推定方法とは、確率分布を仮定せずに生存時間を推定する方法で、経験分布による推定法とハザード関数による推定法がある。</t>
  </si>
  <si>
    <t>　 ①　経験分布による推定法</t>
  </si>
  <si>
    <t>　 これは後述のカプラン・マイヤー (Kaplan Meier) 推定法の特殊なケースである。</t>
  </si>
  <si>
    <t>　 カプラン・マイヤー推定法は、条件付き確率の考え方に基づき、次のように定義される。</t>
  </si>
  <si>
    <t>　 ②　ハザード関数による推定法</t>
  </si>
  <si>
    <t>　 カプラン・マイヤー推定量を用いて累積ハザード関数を推定することができる。累積ハザード関数およびその推定量はそれぞれ</t>
  </si>
  <si>
    <t>である。カプラン・マイヤー推定量から求めたハザードの推定量</t>
  </si>
  <si>
    <t>をネルソン (Nelson) 推定量、あるいはネルソン・アーラン (Nelson-Aalen) 推定量と呼ぶ。これは小サンプルに有効であると言われている。ネルソン推定量を修正した</t>
  </si>
  <si>
    <t>をフレミング・ハリントン (Fleming-Harrington) 推定量と呼ぶ。</t>
  </si>
  <si>
    <t>(3)　生存関数とハザード関数</t>
  </si>
  <si>
    <t>で表わされる。</t>
  </si>
  <si>
    <t>のように表わすことができる。</t>
  </si>
  <si>
    <t>(2)　関数 survfit</t>
  </si>
  <si>
    <t>　 パッケージ survival には、ノンパラメトリック法による生存時間を当てはめる関数 survfit がある。関数 survfit は、引数 type を用いて推定法を指定する。関数 survfit には3種類の推定方法が用意されている。デフォルトに設定されているカプラン・マイヤー推定法 (Kaplan＊Meier) のほかに Fleming＊Harrington 推定法、fh2 推定法がある。関数 survfit の書き式を次に示す。</t>
  </si>
  <si>
    <t>survfit(formula, data,type=" ",…)</t>
  </si>
  <si>
    <t>　 引数 formula では、次に示す例のように Surv オブジェクト形式の目的変数と説明変数を指定する。次にデータ gehan の生存時間 time を目的変数、投薬したか否かのデータを記録した treat 列を説明変数とした関数 survfit の使用例を示す。その他の引数はデフォルトの値を用いた。</t>
  </si>
  <si>
    <t>Call:　survfit(formula = Surv(time, cens) ~ treat,　data = gehan)</t>
  </si>
  <si>
    <t>n</t>
  </si>
  <si>
    <t>events</t>
  </si>
  <si>
    <t>median</t>
  </si>
  <si>
    <t>0.95LCL</t>
  </si>
  <si>
    <t>0.95UCL</t>
  </si>
  <si>
    <t>treat=6-MP</t>
  </si>
  <si>
    <t>NA</t>
  </si>
  <si>
    <t>treat=control</t>
  </si>
  <si>
    <t>　 このように、データ gehan における投薬群と対照群ごとの標本数、イベントの件数、中央値、両側の区間推定に関する情報を返す。</t>
  </si>
  <si>
    <t>　 関数 summary を用いると、各標本の生存時間 time、リスクセット n.risk、イベントの数 n.event、推定された生存確率 survival、標準誤差 std.err、95％信頼区間の上下限値を返す。</t>
  </si>
  <si>
    <t>＜結果は省略＞</t>
  </si>
  <si>
    <t>　 次のように関数 plot を用いると生存確率の推測値のプロットを返す。</t>
  </si>
  <si>
    <t>図2　データ gehan の生存時間プロット</t>
  </si>
  <si>
    <t>　 生存曲線プロットの折れ線に＋印が付いているところは打ち切りがある時点である。関数 plot に引数 mark.t=F を用いると印＋が除かれる。また、引数 formula で、打ち切りデータを省略することができる。作図する時、引数 conf.int = TRUE を加えると生存曲線プロットに信頼区間が表示される。ただし、生存曲線が1本である場合は、conf.int = TRUE を省略しても、信頼区間が作成される。</t>
  </si>
  <si>
    <t>　 次に gehan の投薬群のみのデータについてカプラン・マイヤー法による生存曲線と90％の信頼区間を示す作図コマンドの例を示し、その結果を図3に示す。</t>
  </si>
  <si>
    <t>図3　生存曲線と信頼区間</t>
  </si>
  <si>
    <t>　 カプラン・マイヤー推定量 は漸近的に正規分布に従うことが知られており、標準偏差は、次の式を用いて推定することができる。</t>
  </si>
  <si>
    <t>　 ネルソン推定量の標準偏差は次の式で求める。</t>
  </si>
  <si>
    <t>　 関数 survfit には、信頼区間を推定する方法を指定する引数 conf.type が用意されている。引数 conf.type は、"none", "plain", "log", "log-log" の中から１つ選択できる。デフォルトには"log"になっている。"none"の場合は、信頼区間を返さない。それぞれの conf.type は次の式で推測される。式の中の </t>
  </si>
  <si>
    <t> は生存関数の推定値 </t>
  </si>
  <si>
    <t>、</t>
  </si>
  <si>
    <t> はハザード関数の推定値</t>
  </si>
  <si>
    <t>　 </t>
  </si>
  <si>
    <t>　 "plain" と "log" で求めた信頼区間の上限値は１を超える場合があるが、そのときには1を超える部分は切り捨てる。"log-log" による計算結果は1以内に収まる。</t>
  </si>
  <si>
    <t>　 データ ge2 の3種類 ("plain", "log", "log-log") の conf.type の信頼区間を求め、図示するコマンドの例を次に示し、その結果を図4に示す。</t>
  </si>
  <si>
    <t>図4　異なる推定法による信頼区間</t>
  </si>
  <si>
    <t>　 関数 survfit には、信頼区間を指定する引数 conf.int があり、デフォルトは conf.int = .95 になっている (95%の信頼区間)。引数 conf.int の値は自由に指定することができる。</t>
  </si>
  <si>
    <t>　 関数 survfit における引数 type に fleming-harrington (fh に略することができる) あるいは fh2 を指定するとフレミング・ハリントン推定量を返す。異なる推定法の結果を考察する際に必要となる生存曲線のプロットを作成するコマンドの例を次に示し、その結果を図5に示す。</t>
  </si>
  <si>
    <t>図5　3種類の推定法による生存曲線</t>
  </si>
  <si>
    <t>(3)　生存関数の検定</t>
  </si>
  <si>
    <t>　 データ gehan のような2群 (投薬群、対照群など) 以上の観測値が得られたときには、群ごとの生存曲線の間の差の有意性について検定を必要とする場合がある。最も広く用いられている検定方法はログ・ランク (log-rank) 検定法である。ログ・ランク (log-rank) 検定法は、群ごとのイベントありとなしに集計したクロス表のカイ２乗検値の推定値を検定統計量とする。</t>
  </si>
  <si>
    <t>　 パッケージ survival には、検定を行う関数 survdiff がある。関数 survdiff は、G-rho ファミリの検定を行う。引数 rho = 0 にするとログ・ランク検定、rho = 1 にすると Gehan-Wilcoxon 検定を行う。デフォルトは rho = 0 になっている。次にデータ gehan の生存曲線のログ・ランク検定の例を示す。</t>
  </si>
  <si>
    <t>Call:</t>
  </si>
  <si>
    <t>survdiff(formula = Surv(time) ~ treat, data = gehan)</t>
  </si>
  <si>
    <t>N</t>
  </si>
  <si>
    <t>Observed</t>
  </si>
  <si>
    <t>Expected</t>
  </si>
  <si>
    <t>(O-E)^2/E</t>
  </si>
  <si>
    <t>(O-E)^2/V</t>
  </si>
  <si>
    <t>Chisq= 9 on　1　degrees　of　freedom,　p= 0.00275</t>
  </si>
  <si>
    <t>　 ログ・ランク検定の p 値は約0.003であるので、仮に通常よく用いられている有意水準5％を規準とすると、両群 (投薬群と対照群) の生存曲線には有意な差が認められる。</t>
  </si>
  <si>
    <r>
      <t>　 生存時間</t>
    </r>
    <r>
      <rPr>
        <i/>
        <sz val="10"/>
        <color rgb="FF000000"/>
        <rFont val="游ゴシック"/>
        <family val="3"/>
        <charset val="128"/>
        <scheme val="minor"/>
      </rPr>
      <t>T</t>
    </r>
    <r>
      <rPr>
        <sz val="14"/>
        <color rgb="FF000000"/>
        <rFont val="游ゴシック"/>
        <family val="3"/>
        <charset val="128"/>
        <scheme val="minor"/>
      </rPr>
      <t> を確率変数、確率密度関数を</t>
    </r>
  </si>
  <si>
    <r>
      <t>累積確率分布関数を</t>
    </r>
    <r>
      <rPr>
        <i/>
        <sz val="14"/>
        <color rgb="FF000000"/>
        <rFont val="游ゴシック"/>
        <family val="3"/>
        <charset val="128"/>
        <scheme val="minor"/>
      </rPr>
      <t>F</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 で表すと、イベントがある時点</t>
    </r>
    <r>
      <rPr>
        <i/>
        <sz val="14"/>
        <color rgb="FF000000"/>
        <rFont val="游ゴシック"/>
        <family val="3"/>
        <charset val="128"/>
        <scheme val="minor"/>
      </rPr>
      <t>t</t>
    </r>
    <r>
      <rPr>
        <sz val="14"/>
        <color rgb="FF000000"/>
        <rFont val="游ゴシック"/>
        <family val="3"/>
        <charset val="128"/>
        <scheme val="minor"/>
      </rPr>
      <t> まで生起していない生存関数</t>
    </r>
    <r>
      <rPr>
        <i/>
        <sz val="14"/>
        <color rgb="FF000000"/>
        <rFont val="游ゴシック"/>
        <family val="3"/>
        <charset val="128"/>
        <scheme val="minor"/>
      </rPr>
      <t>S</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)（survival function）は</t>
    </r>
  </si>
  <si>
    <r>
      <t>　 イベントがある時点</t>
    </r>
    <r>
      <rPr>
        <i/>
        <sz val="14"/>
        <color rgb="FF000000"/>
        <rFont val="游ゴシック"/>
        <family val="3"/>
        <charset val="128"/>
        <scheme val="minor"/>
      </rPr>
      <t>t</t>
    </r>
    <r>
      <rPr>
        <sz val="14"/>
        <color rgb="FF000000"/>
        <rFont val="游ゴシック"/>
        <family val="3"/>
        <charset val="128"/>
        <scheme val="minor"/>
      </rPr>
      <t> までに生起していないという条件の下で，次の瞬間にイベントが生起する瞬間死亡率を示すハザード関数</t>
    </r>
    <r>
      <rPr>
        <i/>
        <sz val="14"/>
        <color rgb="FF000000"/>
        <rFont val="游ゴシック"/>
        <family val="3"/>
        <charset val="128"/>
        <scheme val="minor"/>
      </rPr>
      <t>h</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 (hazard function) は</t>
    </r>
  </si>
  <si>
    <r>
      <t>となる。ハザードは危険度とも呼ばれている。生存関数</t>
    </r>
    <r>
      <rPr>
        <i/>
        <sz val="14"/>
        <color rgb="FF000000"/>
        <rFont val="游ゴシック"/>
        <family val="3"/>
        <charset val="128"/>
        <scheme val="minor"/>
      </rPr>
      <t>S</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 とハザード関数</t>
    </r>
    <r>
      <rPr>
        <i/>
        <sz val="14"/>
        <color rgb="FF000000"/>
        <rFont val="游ゴシック"/>
        <family val="3"/>
        <charset val="128"/>
        <scheme val="minor"/>
      </rPr>
      <t>h</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 および累積ハザード関数</t>
    </r>
    <r>
      <rPr>
        <i/>
        <sz val="14"/>
        <color rgb="FF000000"/>
        <rFont val="游ゴシック"/>
        <family val="3"/>
        <charset val="128"/>
        <scheme val="minor"/>
      </rPr>
      <t>H</t>
    </r>
    <r>
      <rPr>
        <sz val="14"/>
        <color rgb="FF000000"/>
        <rFont val="游ゴシック"/>
        <family val="3"/>
        <charset val="128"/>
        <scheme val="minor"/>
      </rPr>
      <t> (</t>
    </r>
    <r>
      <rPr>
        <i/>
        <sz val="14"/>
        <color rgb="FF000000"/>
        <rFont val="游ゴシック"/>
        <family val="3"/>
        <charset val="128"/>
        <scheme val="minor"/>
      </rPr>
      <t>t</t>
    </r>
    <r>
      <rPr>
        <sz val="14"/>
        <color rgb="FF000000"/>
        <rFont val="游ゴシック"/>
        <family val="3"/>
        <charset val="128"/>
        <scheme val="minor"/>
      </rPr>
      <t> ) との関係は、</t>
    </r>
  </si>
  <si>
    <r>
      <t>　 打ち切りがない完全データであれば、収集したデータに基づいた累積分布関数、つまり経験分布関数</t>
    </r>
    <r>
      <rPr>
        <i/>
        <sz val="10"/>
        <color rgb="FF000000"/>
        <rFont val="游ゴシック"/>
        <family val="3"/>
        <charset val="128"/>
        <scheme val="minor"/>
      </rPr>
      <t>F</t>
    </r>
    <r>
      <rPr>
        <sz val="14"/>
        <color rgb="FF000000"/>
        <rFont val="游ゴシック"/>
        <family val="3"/>
        <charset val="128"/>
        <scheme val="minor"/>
      </rPr>
      <t> (</t>
    </r>
    <r>
      <rPr>
        <i/>
        <sz val="10"/>
        <color rgb="FF000000"/>
        <rFont val="游ゴシック"/>
        <family val="3"/>
        <charset val="128"/>
        <scheme val="minor"/>
      </rPr>
      <t>t</t>
    </r>
    <r>
      <rPr>
        <sz val="14"/>
        <color rgb="FF000000"/>
        <rFont val="游ゴシック"/>
        <family val="3"/>
        <charset val="128"/>
        <scheme val="minor"/>
      </rPr>
      <t> ) を用いて推定することができる。</t>
    </r>
  </si>
  <si>
    <r>
      <t>　 式の中の </t>
    </r>
    <r>
      <rPr>
        <i/>
        <sz val="10"/>
        <color rgb="FF000000"/>
        <rFont val="游ゴシック"/>
        <family val="3"/>
        <charset val="128"/>
        <scheme val="minor"/>
      </rPr>
      <t>d</t>
    </r>
    <r>
      <rPr>
        <sz val="14"/>
        <color rgb="FF000000"/>
        <rFont val="游ゴシック"/>
        <family val="3"/>
        <charset val="128"/>
        <scheme val="minor"/>
      </rPr>
      <t> </t>
    </r>
    <r>
      <rPr>
        <sz val="6"/>
        <color rgb="FF000000"/>
        <rFont val="游ゴシック"/>
        <family val="3"/>
        <charset val="128"/>
        <scheme val="minor"/>
      </rPr>
      <t>i</t>
    </r>
    <r>
      <rPr>
        <sz val="14"/>
        <color rgb="FF000000"/>
        <rFont val="游ゴシック"/>
        <family val="3"/>
        <charset val="128"/>
        <scheme val="minor"/>
      </rPr>
      <t> は、時点 </t>
    </r>
    <r>
      <rPr>
        <i/>
        <sz val="10"/>
        <color rgb="FF000000"/>
        <rFont val="游ゴシック"/>
        <family val="3"/>
        <charset val="128"/>
        <scheme val="minor"/>
      </rPr>
      <t>t</t>
    </r>
    <r>
      <rPr>
        <sz val="14"/>
        <color rgb="FF000000"/>
        <rFont val="游ゴシック"/>
        <family val="3"/>
        <charset val="128"/>
        <scheme val="minor"/>
      </rPr>
      <t> </t>
    </r>
    <r>
      <rPr>
        <sz val="6"/>
        <color rgb="FF000000"/>
        <rFont val="游ゴシック"/>
        <family val="3"/>
        <charset val="128"/>
        <scheme val="minor"/>
      </rPr>
      <t>i</t>
    </r>
    <r>
      <rPr>
        <sz val="14"/>
        <color rgb="FF000000"/>
        <rFont val="游ゴシック"/>
        <family val="3"/>
        <charset val="128"/>
        <scheme val="minor"/>
      </rPr>
      <t> の死亡数、</t>
    </r>
    <r>
      <rPr>
        <i/>
        <sz val="10"/>
        <color rgb="FF000000"/>
        <rFont val="游ゴシック"/>
        <family val="3"/>
        <charset val="128"/>
        <scheme val="minor"/>
      </rPr>
      <t>r</t>
    </r>
    <r>
      <rPr>
        <sz val="14"/>
        <color rgb="FF000000"/>
        <rFont val="游ゴシック"/>
        <family val="3"/>
        <charset val="128"/>
        <scheme val="minor"/>
      </rPr>
      <t> </t>
    </r>
    <r>
      <rPr>
        <sz val="6"/>
        <color rgb="FF000000"/>
        <rFont val="游ゴシック"/>
        <family val="3"/>
        <charset val="128"/>
        <scheme val="minor"/>
      </rPr>
      <t>i</t>
    </r>
    <r>
      <rPr>
        <sz val="14"/>
        <color rgb="FF000000"/>
        <rFont val="游ゴシック"/>
        <family val="3"/>
        <charset val="128"/>
        <scheme val="minor"/>
      </rPr>
      <t> は時点 </t>
    </r>
    <r>
      <rPr>
        <i/>
        <sz val="10"/>
        <color rgb="FF000000"/>
        <rFont val="游ゴシック"/>
        <family val="3"/>
        <charset val="128"/>
        <scheme val="minor"/>
      </rPr>
      <t>t</t>
    </r>
    <r>
      <rPr>
        <sz val="14"/>
        <color rgb="FF000000"/>
        <rFont val="游ゴシック"/>
        <family val="3"/>
        <charset val="128"/>
        <scheme val="minor"/>
      </rPr>
      <t> </t>
    </r>
    <r>
      <rPr>
        <sz val="6"/>
        <color rgb="FF000000"/>
        <rFont val="游ゴシック"/>
        <family val="3"/>
        <charset val="128"/>
        <scheme val="minor"/>
      </rPr>
      <t>i</t>
    </r>
    <r>
      <rPr>
        <sz val="14"/>
        <color rgb="FF000000"/>
        <rFont val="游ゴシック"/>
        <family val="3"/>
        <charset val="128"/>
        <scheme val="minor"/>
      </rPr>
      <t> の直前までイベントが生じる可能性のある観察対象者の数 (リスクセット) である。</t>
    </r>
  </si>
  <si>
    <r>
      <t>、</t>
    </r>
    <r>
      <rPr>
        <i/>
        <sz val="10"/>
        <color rgb="FF000000"/>
        <rFont val="游ゴシック"/>
        <family val="3"/>
        <charset val="128"/>
        <scheme val="minor"/>
      </rPr>
      <t>se</t>
    </r>
    <r>
      <rPr>
        <sz val="14"/>
        <color rgb="FF000000"/>
        <rFont val="游ゴシック"/>
        <family val="3"/>
        <charset val="128"/>
        <scheme val="minor"/>
      </rPr>
      <t> は標準誤差を示す。</t>
    </r>
  </si>
  <si>
    <t>代表的な確率分布の特徴まとめ</t>
  </si>
  <si>
    <t>確率分布統計学確率負の二項分布</t>
  </si>
  <si>
    <t>代表的な確率分布の使いどころや関係性について直感的に思い出せるように、特徴についてまとめます。</t>
  </si>
  <si>
    <t>早見表</t>
  </si>
  <si>
    <t>概要</t>
  </si>
  <si>
    <t>名称</t>
  </si>
  <si>
    <t>再生性</t>
  </si>
  <si>
    <t>形式</t>
  </si>
  <si>
    <t>共役分布</t>
  </si>
  <si>
    <t>備考</t>
  </si>
  <si>
    <t>二項分布</t>
  </si>
  <si>
    <t>複数回のコイントスで表がk回でる確率</t>
  </si>
  <si>
    <t>〇</t>
  </si>
  <si>
    <t>離散</t>
  </si>
  <si>
    <t>ベータ分布</t>
  </si>
  <si>
    <t>視聴率調査や、復元抽出時の不良品検査等で利用される</t>
  </si>
  <si>
    <t>幾何分布</t>
  </si>
  <si>
    <t>コイントスで初めて表(成功)がでるまでの試行数の確率</t>
  </si>
  <si>
    <t>無記憶性を持つ唯一の離散確率分布</t>
  </si>
  <si>
    <t>超幾何分布</t>
  </si>
  <si>
    <t>コイントスをした複数の人の何人かに表裏の結果を尋ねた時にk人が表である確率</t>
  </si>
  <si>
    <t>非復元抽出での不良品検査で利用される。</t>
  </si>
  <si>
    <t>負の二項分布</t>
  </si>
  <si>
    <t>コイントスで表(成功)がk回でるまでの試行数の確率</t>
  </si>
  <si>
    <t>平均発生数が一定と仮定できない(ポアソン分布が適しない)計数推定に利用できる</t>
  </si>
  <si>
    <t>多項分布</t>
  </si>
  <si>
    <t>サイコロで各面の目がk1,k2,...k6回でる確率</t>
  </si>
  <si>
    <t>ディリクレ分布</t>
  </si>
  <si>
    <t>結果が複数のカテゴリに分類される場合に適合する。k=2の時、二項分布となる。</t>
  </si>
  <si>
    <t>ポアソン分布</t>
  </si>
  <si>
    <t>電話が1時間にk回鳴る確率</t>
  </si>
  <si>
    <t>ガンマ分布</t>
  </si>
  <si>
    <t>稀に発生する現象に適合する</t>
  </si>
  <si>
    <t>指数分布</t>
  </si>
  <si>
    <t>次に電話が鳴るまでの時間の確率</t>
  </si>
  <si>
    <t>連続</t>
  </si>
  <si>
    <t>ポアソン分布で発生する現象の発生時間間隔は指数分布となる。また、無記憶性を持つ唯一の連続確率分布となる。</t>
  </si>
  <si>
    <t>電話がk回鳴るまでの時間の確率</t>
  </si>
  <si>
    <t>指数分布に従う確率変数X1,X2,..Xnの和</t>
  </si>
  <si>
    <t>ワイブル分布</t>
  </si>
  <si>
    <t>電話が故障するまでの時間の確率</t>
  </si>
  <si>
    <t>信頼性寿命予測に適用される</t>
  </si>
  <si>
    <t>偏りがあるかもしれないコインの表の出る確率を、コイントスの結果から推定した時の確率(確信度)</t>
  </si>
  <si>
    <t>一様分布はベータ分布の特別バージョン。</t>
  </si>
  <si>
    <t>偏りがあるかもしれないサイコロの各面が出る確率を、サイコロを振った結果から推定した時の確率(確信度)</t>
  </si>
  <si>
    <t>複数のカテゴリからなる事象の生起確率を表現できる。</t>
  </si>
  <si>
    <t>文書分類等で応用される。</t>
  </si>
  <si>
    <t>正規分布</t>
  </si>
  <si>
    <t>テストの点数の分布</t>
  </si>
  <si>
    <t>or</t>
  </si>
  <si>
    <t>逆ガンマ分布</t>
  </si>
  <si>
    <t>自然現象や社会現象によくあてはまる。ブラウン運動で記述される事象は正規分布に従う。</t>
  </si>
  <si>
    <t>母集団からサンプリングした標本の平均は正規分布に従う(中心極限定理)</t>
  </si>
  <si>
    <t>対数正規分布</t>
  </si>
  <si>
    <t>ある期間に電話が鳴る頻度の確率</t>
  </si>
  <si>
    <t>幾何ブラウン運動で記述される事象は対数正規分布に従う。</t>
  </si>
  <si>
    <t>ワイブル分布が適さないケースでの信頼性解析に適用される。</t>
  </si>
  <si>
    <t>χ2分布</t>
  </si>
  <si>
    <t>コインやサイコロの出方に偏りがある確率</t>
  </si>
  <si>
    <t>標準正規分布に従う確率変数の二乗和。仮説検定に使われる(χ2検定)</t>
  </si>
  <si>
    <t>コイントス</t>
  </si>
  <si>
    <t>成功か失敗かいずれかで表される事象</t>
  </si>
  <si>
    <t>各試行は独立</t>
  </si>
  <si>
    <t>サイコロ</t>
  </si>
  <si>
    <t>K種類の状態で表される事象</t>
  </si>
  <si>
    <t>電話</t>
  </si>
  <si>
    <t>離散的に発生する事象</t>
  </si>
  <si>
    <t>各事象の生起は独立</t>
  </si>
  <si>
    <t>テスト</t>
  </si>
  <si>
    <t>平均を最頻値とし、値が離れると発生率が下がる事象</t>
  </si>
  <si>
    <t>発生率の低減度合は離れる方向によらず一定</t>
  </si>
  <si>
    <t>パラメータ</t>
  </si>
  <si>
    <t>確率分布</t>
  </si>
  <si>
    <t>母数</t>
  </si>
  <si>
    <t>平均</t>
  </si>
  <si>
    <t>n:試行回数</t>
  </si>
  <si>
    <t>p:成功率</t>
  </si>
  <si>
    <t>N:総数</t>
  </si>
  <si>
    <t>k：成功状態数</t>
  </si>
  <si>
    <t>n：抽出数</t>
  </si>
  <si>
    <t>r:成功までの回数</t>
  </si>
  <si>
    <t>pk:各試行の発生確率</t>
  </si>
  <si>
    <t>λ:平均発生数</t>
  </si>
  <si>
    <t>λ:平均時間間隔</t>
  </si>
  <si>
    <t>k:形状母数</t>
  </si>
  <si>
    <t>Θ:尺度母数</t>
  </si>
  <si>
    <t>η:尺度母数</t>
  </si>
  <si>
    <t>m:形状母数</t>
  </si>
  <si>
    <t>α,β:形状母数</t>
  </si>
  <si>
    <t>K:変量数</t>
  </si>
  <si>
    <t>αk:集中度母数</t>
  </si>
  <si>
    <t>μ:平均</t>
  </si>
  <si>
    <t>σ:標準偏差</t>
  </si>
  <si>
    <t>k:自由度</t>
  </si>
  <si>
    <t>関係性</t>
  </si>
  <si>
    <t>補足</t>
  </si>
  <si>
    <t>二項分布と対照的な関係となります</t>
  </si>
  <si>
    <t>どちらの分布も一定の試行回数中に起こる成否回数を表現します</t>
  </si>
  <si>
    <t>二項分布と違って試行ごとに次の成否確率が変化します</t>
  </si>
  <si>
    <t>母集団の数が非常に大きい場合、成否確率の変化が小さくなるため、二項分布を近似的に適用できます（非復元抽出でも二項分布を適用できる)</t>
  </si>
  <si>
    <t>負の二項分布はポアソン分布とガンマ分布の無限混合分布と考えることができます</t>
  </si>
  <si>
    <t>これは、平均λがガンマ分布に従って変動するポアソン分布と見るイメージです</t>
  </si>
  <si>
    <t>条件によって発生数に変化のある突発的現象に当てはめることができます</t>
  </si>
  <si>
    <t>e.g 交差点の交通事故発生数(昼夜、天候で発生数が異なる可能性があるため)</t>
  </si>
  <si>
    <t>マーケティング分野で消費者行動予測に応用されます</t>
  </si>
  <si>
    <t>NBDモデル</t>
  </si>
  <si>
    <t>r：購買回数</t>
  </si>
  <si>
    <t>M: 平均購買回数</t>
  </si>
  <si>
    <t>K: 形状パラメータ(Mの影響を受ける)</t>
  </si>
  <si>
    <t>Kを拡大できるMの拡大方法の分析に利用できます</t>
  </si>
  <si>
    <t>例</t>
  </si>
  <si>
    <t>既存顧客に向けての販促によるMの向上</t>
  </si>
  <si>
    <t>新規顧客に向けての販促によるMの向上</t>
  </si>
  <si>
    <t>待ち行列理論で指数分布とともによく利用されます</t>
  </si>
  <si>
    <t>M/M/1モデル</t>
  </si>
  <si>
    <t>カウントデータの時系列予測で応用されます（ポアソン回帰分析)</t>
  </si>
  <si>
    <t>ソフトウェア欠陥数の予測</t>
  </si>
  <si>
    <t>Webコンバージョン数の予測</t>
  </si>
  <si>
    <t>回帰式</t>
  </si>
  <si>
    <t>定義</t>
  </si>
  <si>
    <t>λ ：発生件数期待値</t>
  </si>
  <si>
    <t>β0：定数</t>
  </si>
  <si>
    <t>βk：偏回帰係数</t>
  </si>
  <si>
    <t>ε ：回帰誤差</t>
  </si>
  <si>
    <t>リンク関数を対数変換とした一般化線形モデルと考えることができます</t>
  </si>
  <si>
    <t>最尤法で係数を求めます(回帰誤差は正規分布ではありません)</t>
  </si>
  <si>
    <t>自然言語処理におけるトピックモデル(各トピックに各種単語が所属する確率)の算出で利用されます(LDA：Latent Dirichlet Allocation/潜在ディリクレ過程)</t>
  </si>
  <si>
    <t>尤度：多項分布</t>
  </si>
  <si>
    <t>事前分布：ディリクレ分布</t>
  </si>
  <si>
    <t>さまざまな製品の信頼性データの解析に広く適用されています</t>
  </si>
  <si>
    <t>故障モード(要因)で形状パラメータを変更します</t>
  </si>
  <si>
    <t>初期故障</t>
  </si>
  <si>
    <t>製造工程の遺物混入等が原因の故障</t>
  </si>
  <si>
    <t>形状パラメータm&lt;1に設定されます</t>
  </si>
  <si>
    <t>偶発故障</t>
  </si>
  <si>
    <t>初期故障要因を除去しても残存する原因による故障</t>
  </si>
  <si>
    <t>形状パラメータm≒1に設定されます</t>
  </si>
  <si>
    <t>摩耗故障</t>
  </si>
  <si>
    <t>耐用寿命による摩耗故障</t>
  </si>
  <si>
    <t>形状パラメータm&gt;1に設定されます</t>
  </si>
  <si>
    <t>故障率を測定した時にmかηのどちらに変化があるか分析します</t>
  </si>
  <si>
    <t>ηの変化の場合、故障までの時間が変化したと解釈できます</t>
  </si>
  <si>
    <t>mの変化の場合、故障モードの変化のため、物理的な故障要因が変化したと解釈できます</t>
  </si>
  <si>
    <t>製品寿命変化の要因分析</t>
  </si>
  <si>
    <t>モーターの摩耗故障を防ぐための定期保守のタイミング</t>
  </si>
  <si>
    <t>化学反応や半導体故障が原因の製品劣化過程には適さない場合があります</t>
  </si>
  <si>
    <t>この場合、対数正規分布でモデル化する場合があります</t>
  </si>
  <si>
    <t>通信工学における電波減衰等の解析に使われます</t>
  </si>
  <si>
    <t>χ2検定として以下のような統計的有意性の検証に利用されます</t>
  </si>
  <si>
    <t>サンプリングしたデータが理論確率分布に適合するか</t>
  </si>
  <si>
    <t>例：カウントデータがポアソン分布に適合しているか</t>
  </si>
  <si>
    <t>サンプリングしたデータのカテゴリ変数間が独立か</t>
  </si>
  <si>
    <t>例：発生したソフトウェア不具合の混入パターンが、出勤曜日に関係しているか</t>
  </si>
  <si>
    <t>共役事前分布</t>
  </si>
  <si>
    <t>ベイズ推定では、データが取得できる確率分布(尤度)を適当に仮定します。その上で、母数の事前分布を過去の経験より定めると、上式で事後分布を更新していくことができます。</t>
  </si>
  <si>
    <t>引用＞https://qiita.com/qiita_kuru/items/d9782185652351c78aac</t>
    <rPh sb="0" eb="2">
      <t>インヨウ</t>
    </rPh>
    <phoneticPr fontId="2"/>
  </si>
  <si>
    <r>
      <t>p</t>
    </r>
    <r>
      <rPr>
        <sz val="12"/>
        <color theme="1"/>
        <rFont val="MathJax_Main"/>
        <family val="2"/>
      </rPr>
      <t>(</t>
    </r>
    <r>
      <rPr>
        <sz val="12"/>
        <color theme="1"/>
        <rFont val="MathJax_Math-italic"/>
        <family val="2"/>
      </rPr>
      <t>X</t>
    </r>
    <r>
      <rPr>
        <sz val="12"/>
        <color theme="1"/>
        <rFont val="MathJax_Main"/>
        <family val="2"/>
      </rPr>
      <t>|</t>
    </r>
    <r>
      <rPr>
        <sz val="12"/>
        <color theme="1"/>
        <rFont val="MathJax_Math-italic"/>
        <family val="2"/>
      </rPr>
      <t>φ</t>
    </r>
    <r>
      <rPr>
        <sz val="12"/>
        <color theme="1"/>
        <rFont val="MathJax_Main"/>
        <family val="2"/>
      </rPr>
      <t>,</t>
    </r>
    <r>
      <rPr>
        <sz val="12"/>
        <color theme="1"/>
        <rFont val="MathJax_Math-italic"/>
        <family val="2"/>
      </rPr>
      <t>μ</t>
    </r>
    <r>
      <rPr>
        <sz val="12"/>
        <color theme="1"/>
        <rFont val="MathJax_Main"/>
        <family val="2"/>
      </rPr>
      <t>)=</t>
    </r>
    <r>
      <rPr>
        <sz val="12"/>
        <color theme="1"/>
        <rFont val="MathJax_Size2"/>
        <family val="2"/>
      </rPr>
      <t>∫</t>
    </r>
    <r>
      <rPr>
        <sz val="12"/>
        <color theme="1"/>
        <rFont val="MathJax_Main"/>
        <family val="2"/>
      </rPr>
      <t>∞0</t>
    </r>
    <r>
      <rPr>
        <sz val="12"/>
        <color theme="1"/>
        <rFont val="MathJax_Math-italic"/>
        <family val="2"/>
      </rPr>
      <t>Poisson</t>
    </r>
    <r>
      <rPr>
        <sz val="12"/>
        <color theme="1"/>
        <rFont val="MathJax_Main"/>
        <family val="2"/>
      </rPr>
      <t>(</t>
    </r>
    <r>
      <rPr>
        <sz val="12"/>
        <color theme="1"/>
        <rFont val="MathJax_Math-italic"/>
        <family val="2"/>
      </rPr>
      <t>X</t>
    </r>
    <r>
      <rPr>
        <sz val="12"/>
        <color theme="1"/>
        <rFont val="MathJax_Main"/>
        <family val="2"/>
      </rPr>
      <t>|</t>
    </r>
    <r>
      <rPr>
        <sz val="12"/>
        <color theme="1"/>
        <rFont val="MathJax_Math-italic"/>
        <family val="2"/>
      </rPr>
      <t>λ</t>
    </r>
    <r>
      <rPr>
        <sz val="12"/>
        <color theme="1"/>
        <rFont val="MathJax_Main"/>
        <family val="2"/>
      </rPr>
      <t>)</t>
    </r>
    <r>
      <rPr>
        <sz val="12"/>
        <color theme="1"/>
        <rFont val="MathJax_Math-italic"/>
        <family val="2"/>
      </rPr>
      <t>Gamma</t>
    </r>
    <r>
      <rPr>
        <sz val="12"/>
        <color theme="1"/>
        <rFont val="MathJax_Main"/>
        <family val="2"/>
      </rPr>
      <t>(</t>
    </r>
    <r>
      <rPr>
        <sz val="12"/>
        <color theme="1"/>
        <rFont val="MathJax_Math-italic"/>
        <family val="2"/>
      </rPr>
      <t>λ</t>
    </r>
    <r>
      <rPr>
        <sz val="12"/>
        <color theme="1"/>
        <rFont val="MathJax_Main"/>
        <family val="2"/>
      </rPr>
      <t>|</t>
    </r>
    <r>
      <rPr>
        <sz val="12"/>
        <color theme="1"/>
        <rFont val="MathJax_Math-italic"/>
        <family val="2"/>
      </rPr>
      <t>φ</t>
    </r>
    <r>
      <rPr>
        <sz val="12"/>
        <color theme="1"/>
        <rFont val="MathJax_Main"/>
        <family val="2"/>
      </rPr>
      <t>,</t>
    </r>
    <r>
      <rPr>
        <sz val="12"/>
        <color theme="1"/>
        <rFont val="MathJax_Math-italic"/>
        <family val="2"/>
      </rPr>
      <t>μ</t>
    </r>
    <r>
      <rPr>
        <sz val="12"/>
        <color theme="1"/>
        <rFont val="MathJax_Main"/>
        <family val="2"/>
      </rPr>
      <t>)</t>
    </r>
    <r>
      <rPr>
        <sz val="12"/>
        <color theme="1"/>
        <rFont val="MathJax_Math-italic"/>
        <family val="2"/>
      </rPr>
      <t>dλ</t>
    </r>
    <r>
      <rPr>
        <sz val="12"/>
        <color theme="1"/>
        <rFont val="游ゴシック"/>
        <family val="3"/>
        <charset val="128"/>
        <scheme val="minor"/>
      </rPr>
      <t>p(X|φ,μ)=∫0∞Poisson(X|λ)Gamma(λ|φ,μ)dλ</t>
    </r>
  </si>
  <si>
    <r>
      <t>Pr</t>
    </r>
    <r>
      <rPr>
        <sz val="12"/>
        <color theme="1"/>
        <rFont val="MathJax_Main"/>
        <family val="2"/>
      </rPr>
      <t>=(1+</t>
    </r>
    <r>
      <rPr>
        <sz val="12"/>
        <color theme="1"/>
        <rFont val="MathJax_Math-italic"/>
        <family val="2"/>
      </rPr>
      <t>K</t>
    </r>
    <r>
      <rPr>
        <sz val="12"/>
        <color theme="1"/>
        <rFont val="MathJax_Main"/>
        <family val="2"/>
      </rPr>
      <t>/</t>
    </r>
    <r>
      <rPr>
        <sz val="12"/>
        <color theme="1"/>
        <rFont val="MathJax_Math-italic"/>
        <family val="2"/>
      </rPr>
      <t>M</t>
    </r>
    <r>
      <rPr>
        <sz val="12"/>
        <color theme="1"/>
        <rFont val="MathJax_Main"/>
        <family val="2"/>
      </rPr>
      <t>)−</t>
    </r>
    <r>
      <rPr>
        <sz val="12"/>
        <color theme="1"/>
        <rFont val="MathJax_Math-italic"/>
        <family val="2"/>
      </rPr>
      <t>K</t>
    </r>
    <r>
      <rPr>
        <sz val="12"/>
        <color theme="1"/>
        <rFont val="MathJax_Main"/>
        <family val="2"/>
      </rPr>
      <t>Γ(</t>
    </r>
    <r>
      <rPr>
        <sz val="12"/>
        <color theme="1"/>
        <rFont val="MathJax_Math-italic"/>
        <family val="2"/>
      </rPr>
      <t>K</t>
    </r>
    <r>
      <rPr>
        <sz val="12"/>
        <color theme="1"/>
        <rFont val="MathJax_Main"/>
        <family val="2"/>
      </rPr>
      <t>+</t>
    </r>
    <r>
      <rPr>
        <sz val="12"/>
        <color theme="1"/>
        <rFont val="MathJax_Math-italic"/>
        <family val="2"/>
      </rPr>
      <t>r</t>
    </r>
    <r>
      <rPr>
        <sz val="12"/>
        <color theme="1"/>
        <rFont val="MathJax_Main"/>
        <family val="2"/>
      </rPr>
      <t>)Γ(</t>
    </r>
    <r>
      <rPr>
        <sz val="12"/>
        <color theme="1"/>
        <rFont val="MathJax_Math-italic"/>
        <family val="2"/>
      </rPr>
      <t>r</t>
    </r>
    <r>
      <rPr>
        <sz val="12"/>
        <color theme="1"/>
        <rFont val="MathJax_Main"/>
        <family val="2"/>
      </rPr>
      <t>+1)Γ(</t>
    </r>
    <r>
      <rPr>
        <sz val="12"/>
        <color theme="1"/>
        <rFont val="MathJax_Math-italic"/>
        <family val="2"/>
      </rPr>
      <t>K</t>
    </r>
    <r>
      <rPr>
        <sz val="12"/>
        <color theme="1"/>
        <rFont val="MathJax_Main"/>
        <family val="2"/>
      </rPr>
      <t>)</t>
    </r>
    <r>
      <rPr>
        <sz val="12"/>
        <color theme="1"/>
        <rFont val="MathJax_Size3"/>
        <family val="2"/>
      </rPr>
      <t>(</t>
    </r>
    <r>
      <rPr>
        <sz val="12"/>
        <color theme="1"/>
        <rFont val="MathJax_Math-italic"/>
        <family val="2"/>
      </rPr>
      <t>MM</t>
    </r>
    <r>
      <rPr>
        <sz val="12"/>
        <color theme="1"/>
        <rFont val="MathJax_Main"/>
        <family val="2"/>
      </rPr>
      <t>+</t>
    </r>
    <r>
      <rPr>
        <sz val="12"/>
        <color theme="1"/>
        <rFont val="MathJax_Math-italic"/>
        <family val="2"/>
      </rPr>
      <t>K</t>
    </r>
    <r>
      <rPr>
        <sz val="12"/>
        <color theme="1"/>
        <rFont val="MathJax_Size3"/>
        <family val="2"/>
      </rPr>
      <t>)</t>
    </r>
    <r>
      <rPr>
        <sz val="12"/>
        <color theme="1"/>
        <rFont val="MathJax_Math-italic"/>
        <family val="2"/>
      </rPr>
      <t>r</t>
    </r>
    <r>
      <rPr>
        <sz val="12"/>
        <color theme="1"/>
        <rFont val="游ゴシック"/>
        <family val="3"/>
        <charset val="128"/>
        <scheme val="minor"/>
      </rPr>
      <t>Pr=(1+K/M)−KΓ(K+r)Γ(r+1)Γ(K)(MM+K)r</t>
    </r>
  </si>
  <si>
    <r>
      <t>形状母数kを正に固定することで、トラフィック理論の呼到着やサービス時間の表現に使われる</t>
    </r>
    <r>
      <rPr>
        <u/>
        <sz val="12"/>
        <color theme="10"/>
        <rFont val="游ゴシック"/>
        <family val="3"/>
        <charset val="128"/>
        <scheme val="minor"/>
      </rPr>
      <t>アーラン分布となります</t>
    </r>
  </si>
  <si>
    <r>
      <t>形状パラメータが2の時、</t>
    </r>
    <r>
      <rPr>
        <u/>
        <sz val="12"/>
        <color theme="10"/>
        <rFont val="游ゴシック"/>
        <family val="3"/>
        <charset val="128"/>
        <scheme val="minor"/>
      </rPr>
      <t>レイリー分布となります</t>
    </r>
  </si>
  <si>
    <r>
      <t>ある事象Xについて推定したいとき、その事象Xが発生する確率分布P(X)を適当に仮定し、あるデータを観測した後、その取得したデータの発生確率を使って、最初に仮定した事象Xの発生する確率分布を更新する推定方法を</t>
    </r>
    <r>
      <rPr>
        <b/>
        <sz val="12"/>
        <color theme="1"/>
        <rFont val="游ゴシック"/>
        <family val="3"/>
        <charset val="128"/>
        <scheme val="minor"/>
      </rPr>
      <t>ベイズ推定</t>
    </r>
    <r>
      <rPr>
        <sz val="12"/>
        <color theme="1"/>
        <rFont val="游ゴシック"/>
        <family val="2"/>
        <charset val="128"/>
        <scheme val="minor"/>
      </rPr>
      <t>と呼びます。</t>
    </r>
  </si>
  <si>
    <r>
      <t>ベイズ推定では、最初に仮定するの事象Xの発生する確率分布を</t>
    </r>
    <r>
      <rPr>
        <b/>
        <sz val="12"/>
        <color theme="1"/>
        <rFont val="游ゴシック"/>
        <family val="3"/>
        <charset val="128"/>
        <scheme val="minor"/>
      </rPr>
      <t>事前確率分布P(X)</t>
    </r>
    <r>
      <rPr>
        <sz val="12"/>
        <color theme="1"/>
        <rFont val="游ゴシック"/>
        <family val="2"/>
        <charset val="128"/>
        <scheme val="minor"/>
      </rPr>
      <t>、データDに基づいて更新する確率分布を</t>
    </r>
    <r>
      <rPr>
        <b/>
        <sz val="12"/>
        <color theme="1"/>
        <rFont val="游ゴシック"/>
        <family val="3"/>
        <charset val="128"/>
        <scheme val="minor"/>
      </rPr>
      <t>事後確率分布P(X|D)</t>
    </r>
    <r>
      <rPr>
        <sz val="12"/>
        <color theme="1"/>
        <rFont val="游ゴシック"/>
        <family val="2"/>
        <charset val="128"/>
        <scheme val="minor"/>
      </rPr>
      <t>が登場します。更新を繰り返すことで、この事後確率分布の確度をあげていきます。この更新を行う係数として</t>
    </r>
    <r>
      <rPr>
        <b/>
        <sz val="12"/>
        <color theme="1"/>
        <rFont val="游ゴシック"/>
        <family val="3"/>
        <charset val="128"/>
        <scheme val="minor"/>
      </rPr>
      <t>尤度P(D|X)</t>
    </r>
    <r>
      <rPr>
        <sz val="12"/>
        <color theme="1"/>
        <rFont val="游ゴシック"/>
        <family val="2"/>
        <charset val="128"/>
        <scheme val="minor"/>
      </rPr>
      <t>を使います。これは、事象Xが発生した際にデータDが取得できる確率分布を表しています。ベイズの定理より、以下の式で更新を行います。</t>
    </r>
  </si>
  <si>
    <r>
      <t>P</t>
    </r>
    <r>
      <rPr>
        <sz val="12"/>
        <color theme="1"/>
        <rFont val="MathJax_Main"/>
        <family val="2"/>
      </rPr>
      <t>(</t>
    </r>
    <r>
      <rPr>
        <sz val="12"/>
        <color theme="1"/>
        <rFont val="MathJax_Math-italic"/>
        <family val="2"/>
      </rPr>
      <t>X</t>
    </r>
    <r>
      <rPr>
        <sz val="12"/>
        <color theme="1"/>
        <rFont val="MathJax_Main"/>
        <family val="2"/>
      </rPr>
      <t>|</t>
    </r>
    <r>
      <rPr>
        <sz val="12"/>
        <color theme="1"/>
        <rFont val="MathJax_Math-italic"/>
        <family val="2"/>
      </rPr>
      <t>D</t>
    </r>
    <r>
      <rPr>
        <sz val="12"/>
        <color theme="1"/>
        <rFont val="MathJax_Main"/>
        <family val="2"/>
      </rPr>
      <t>)∝</t>
    </r>
    <r>
      <rPr>
        <sz val="12"/>
        <color theme="1"/>
        <rFont val="MathJax_Math-italic"/>
        <family val="2"/>
      </rPr>
      <t>P</t>
    </r>
    <r>
      <rPr>
        <sz val="12"/>
        <color theme="1"/>
        <rFont val="MathJax_Main"/>
        <family val="2"/>
      </rPr>
      <t>(</t>
    </r>
    <r>
      <rPr>
        <sz val="12"/>
        <color theme="1"/>
        <rFont val="MathJax_Math-italic"/>
        <family val="2"/>
      </rPr>
      <t>D</t>
    </r>
    <r>
      <rPr>
        <sz val="12"/>
        <color theme="1"/>
        <rFont val="MathJax_Main"/>
        <family val="2"/>
      </rPr>
      <t>|</t>
    </r>
    <r>
      <rPr>
        <sz val="12"/>
        <color theme="1"/>
        <rFont val="MathJax_Math-italic"/>
        <family val="2"/>
      </rPr>
      <t>X</t>
    </r>
    <r>
      <rPr>
        <sz val="12"/>
        <color theme="1"/>
        <rFont val="MathJax_Main"/>
        <family val="2"/>
      </rPr>
      <t>)</t>
    </r>
    <r>
      <rPr>
        <sz val="12"/>
        <color theme="1"/>
        <rFont val="MathJax_Math-italic"/>
        <family val="2"/>
      </rPr>
      <t>P</t>
    </r>
    <r>
      <rPr>
        <sz val="12"/>
        <color theme="1"/>
        <rFont val="MathJax_Main"/>
        <family val="2"/>
      </rPr>
      <t>(</t>
    </r>
    <r>
      <rPr>
        <sz val="12"/>
        <color theme="1"/>
        <rFont val="MathJax_Math-italic"/>
        <family val="2"/>
      </rPr>
      <t>X</t>
    </r>
    <r>
      <rPr>
        <sz val="12"/>
        <color theme="1"/>
        <rFont val="MathJax_Main"/>
        <family val="2"/>
      </rPr>
      <t>)</t>
    </r>
    <r>
      <rPr>
        <sz val="12"/>
        <color theme="1"/>
        <rFont val="游ゴシック"/>
        <family val="3"/>
        <charset val="128"/>
        <scheme val="minor"/>
      </rPr>
      <t>P(X|D)∝P(D|X)P(X)</t>
    </r>
  </si>
  <si>
    <r>
      <t>この時、事前確率分布と事後確率分布が尤度を掛け算した前後で同じ分布であると、とても都合がよくなります。このような確率分布を尤度に対する</t>
    </r>
    <r>
      <rPr>
        <b/>
        <sz val="12"/>
        <color theme="1"/>
        <rFont val="游ゴシック"/>
        <family val="3"/>
        <charset val="128"/>
        <scheme val="minor"/>
      </rPr>
      <t>共役事前分布</t>
    </r>
    <r>
      <rPr>
        <sz val="12"/>
        <color theme="1"/>
        <rFont val="游ゴシック"/>
        <family val="2"/>
        <charset val="128"/>
        <scheme val="minor"/>
      </rPr>
      <t>といいます。</t>
    </r>
  </si>
  <si>
    <t>ln(λ)=β0+β1X1+β2X2+...++βkXk+εln(λ)=β0+β1X1+β2X2+...++βkXk+ε</t>
    <phoneticPr fontId="2"/>
  </si>
  <si>
    <t>確率をもたらす構造を決定する数、もしくは鍵となる係数（定数）と思ってよい</t>
    <rPh sb="0" eb="2">
      <t>カクリツ</t>
    </rPh>
    <rPh sb="7" eb="9">
      <t>コウゾウ</t>
    </rPh>
    <rPh sb="10" eb="12">
      <t>ケッテイ</t>
    </rPh>
    <rPh sb="14" eb="15">
      <t>カズ</t>
    </rPh>
    <rPh sb="20" eb="21">
      <t>カギ</t>
    </rPh>
    <rPh sb="24" eb="26">
      <t>ケイスウ</t>
    </rPh>
    <rPh sb="27" eb="29">
      <t>テイスウ</t>
    </rPh>
    <rPh sb="31" eb="32">
      <t>オモ</t>
    </rPh>
    <phoneticPr fontId="2"/>
  </si>
  <si>
    <t>np</t>
    <phoneticPr fontId="2"/>
  </si>
  <si>
    <r>
      <t>1</t>
    </r>
    <r>
      <rPr>
        <sz val="12"/>
        <color theme="1"/>
        <rFont val="MathJax_Math-italic"/>
        <family val="2"/>
      </rPr>
      <t>/</t>
    </r>
    <r>
      <rPr>
        <sz val="12"/>
        <color theme="1"/>
        <rFont val="游ゴシック"/>
        <family val="3"/>
        <charset val="128"/>
        <scheme val="minor"/>
      </rPr>
      <t>p</t>
    </r>
    <phoneticPr fontId="2"/>
  </si>
  <si>
    <r>
      <t>n</t>
    </r>
    <r>
      <rPr>
        <sz val="12"/>
        <color theme="1"/>
        <rFont val="ＭＳ Ｐゴシック"/>
        <family val="2"/>
        <charset val="128"/>
      </rPr>
      <t>・</t>
    </r>
    <r>
      <rPr>
        <sz val="12"/>
        <color theme="1"/>
        <rFont val="MathJax_Math-italic"/>
        <family val="2"/>
      </rPr>
      <t>K/N</t>
    </r>
    <phoneticPr fontId="2"/>
  </si>
  <si>
    <r>
      <t>pr/</t>
    </r>
    <r>
      <rPr>
        <sz val="12"/>
        <color theme="1"/>
        <rFont val="MathJax_Main"/>
        <family val="2"/>
      </rPr>
      <t>1-</t>
    </r>
    <r>
      <rPr>
        <sz val="12"/>
        <color theme="1"/>
        <rFont val="MathJax_Math-italic"/>
        <family val="2"/>
      </rPr>
      <t>p</t>
    </r>
    <phoneticPr fontId="2"/>
  </si>
  <si>
    <t>npk</t>
    <phoneticPr fontId="2"/>
  </si>
  <si>
    <t>λ</t>
    <phoneticPr fontId="2"/>
  </si>
  <si>
    <r>
      <t>1/</t>
    </r>
    <r>
      <rPr>
        <sz val="12"/>
        <color theme="1"/>
        <rFont val="MathJax_Main"/>
        <family val="2"/>
        <charset val="161"/>
      </rPr>
      <t>λ</t>
    </r>
    <phoneticPr fontId="2"/>
  </si>
  <si>
    <t>kθ</t>
    <phoneticPr fontId="2"/>
  </si>
  <si>
    <r>
      <t>η</t>
    </r>
    <r>
      <rPr>
        <sz val="12"/>
        <color theme="1"/>
        <rFont val="MathJax_Math-italic"/>
        <family val="2"/>
        <charset val="161"/>
      </rPr>
      <t>Γ</t>
    </r>
    <r>
      <rPr>
        <sz val="12"/>
        <color theme="1"/>
        <rFont val="MathJax_Size3"/>
        <family val="2"/>
      </rPr>
      <t>(</t>
    </r>
    <r>
      <rPr>
        <sz val="12"/>
        <color theme="1"/>
        <rFont val="MathJax_Main"/>
        <family val="2"/>
      </rPr>
      <t>1+1/</t>
    </r>
    <r>
      <rPr>
        <sz val="12"/>
        <color theme="1"/>
        <rFont val="MathJax_Math-italic"/>
        <family val="2"/>
      </rPr>
      <t>m</t>
    </r>
    <r>
      <rPr>
        <sz val="12"/>
        <color theme="1"/>
        <rFont val="MathJax_Size3"/>
        <family val="2"/>
      </rPr>
      <t>)</t>
    </r>
    <phoneticPr fontId="2"/>
  </si>
  <si>
    <r>
      <t>β/</t>
    </r>
    <r>
      <rPr>
        <sz val="12"/>
        <color theme="1"/>
        <rFont val="Yu Gothic"/>
        <family val="2"/>
        <charset val="128"/>
      </rPr>
      <t>（</t>
    </r>
    <r>
      <rPr>
        <sz val="12"/>
        <color theme="1"/>
        <rFont val="MathJax_Math-italic"/>
        <family val="2"/>
      </rPr>
      <t>α</t>
    </r>
    <r>
      <rPr>
        <sz val="12"/>
        <color theme="1"/>
        <rFont val="MathJax_Main"/>
        <family val="2"/>
      </rPr>
      <t>+</t>
    </r>
    <r>
      <rPr>
        <sz val="12"/>
        <color theme="1"/>
        <rFont val="MathJax_Math-italic"/>
        <family val="2"/>
      </rPr>
      <t>β</t>
    </r>
    <r>
      <rPr>
        <sz val="12"/>
        <color theme="1"/>
        <rFont val="Yu Gothic"/>
        <family val="2"/>
        <charset val="128"/>
      </rPr>
      <t>）</t>
    </r>
    <phoneticPr fontId="2"/>
  </si>
  <si>
    <r>
      <t>αi/</t>
    </r>
    <r>
      <rPr>
        <sz val="12"/>
        <color theme="1"/>
        <rFont val="MathJax_Math-italic"/>
        <family val="2"/>
        <charset val="161"/>
      </rPr>
      <t>Σ</t>
    </r>
    <r>
      <rPr>
        <vertAlign val="subscript"/>
        <sz val="12"/>
        <color theme="1"/>
        <rFont val="MathJax_Math-italic"/>
        <family val="2"/>
      </rPr>
      <t>k</t>
    </r>
    <r>
      <rPr>
        <sz val="12"/>
        <color theme="1"/>
        <rFont val="MathJax_Math-italic"/>
        <family val="2"/>
        <charset val="161"/>
      </rPr>
      <t>α</t>
    </r>
    <r>
      <rPr>
        <sz val="12"/>
        <color theme="1"/>
        <rFont val="MathJax_Math-italic"/>
        <family val="2"/>
      </rPr>
      <t>k</t>
    </r>
    <phoneticPr fontId="2"/>
  </si>
  <si>
    <t>μ</t>
    <phoneticPr fontId="2"/>
  </si>
  <si>
    <t>k</t>
    <phoneticPr fontId="2"/>
  </si>
  <si>
    <t>遡ること300年前，フランスの数学者ジャック・ベルヌーイ（Jacques Bernoulli, 1654-1705）の死後出版された主著『推測法（Ars Conjectandi）』をもって近代確率概念は確立したとされています3）．この本のなかで，彼はある頻度をともなって生じる偶然的なできごと，すなわち事象（event）のもつ確率とよばれる概念の数学的性質を明らかにしました．たとえばコインを投げて表が出るか裏が出るかというできごと，あるいはサイコロを投げたときにどの目が出るかというできごとは現実世界で私たちが出会う確率的な事象です．</t>
  </si>
  <si>
    <t>いま，ある1枚のコインをくり返し投げ上げるという事象を考えましょう．各回ごとに表の出る確率がp，裏の出る確率1−pであると仮定します（0 ≦ p ≦ 1）．今，コインをn回投げて，表がx回出れば，裏は残りのn−x回出ます．それぞれの試行の間に関連性がないならば，その確率は（表がx回出る確率）×（裏がn-x回出る確率）＝ px・（1−p）n−x．さらに全n回中の何回目に表が出るかは組み合わせの場合の数 nCx ＝ n!/(n−x)!x! だけあります．したがって，すべての場合を集計すれば，コインを全n回投げたうち表が出る回数xは次のように計算できます：</t>
  </si>
  <si>
    <t>（全n回中x回表が出る場合の数）×（表がx回出る確率）×（裏がn−x回出る確率）</t>
  </si>
  <si>
    <t>＝ nCx・px・（1−p）n−x ―（1）</t>
  </si>
  <si>
    <r>
      <t>次の</t>
    </r>
    <r>
      <rPr>
        <u/>
        <sz val="11"/>
        <color theme="10"/>
        <rFont val="游ゴシック"/>
        <family val="3"/>
        <charset val="128"/>
        <scheme val="minor"/>
      </rPr>
      <t>図1は確率p＝0.5と固定して，回数nを1，5，10，20の4通りに設定したときの確率をグラフ化したものです．たとえば，n＝1の場合は，コインを1回投げるだけなので，事象は「表が出る（x＝1）」と「裏が出る（x＝0）」の2つしかありません．それぞれの事象が生じる確率は等しく0.5となります．n＝5ならば「すべて表が出る（x＝5）」から「すべて裏が出る（x＝0）」までの事象 x＝5，4，3，2，1，0 のそれぞれに対して確率の値 0.03125, 0.15625，0.31250, 0.31250, 0.15625, 0.03125 が計算できます．</t>
    </r>
  </si>
  <si>
    <t>お守りの正体</t>
    <phoneticPr fontId="2"/>
  </si>
  <si>
    <t>数式（1）と図1のグラフはコイン投げ試行における確率分布を示しています．n＝1の場合の確率分布は発見者の名にちなんでベルヌーイ分布（Bernoulli distribution）と名付けられていますが，一般のnに対応する確率分布は二項分布（binomial distribution）という名称が広く用いられています．
今回は，パラメトリック統計学の門をくぐるための“お守り”として確率変数と確率分布の2つをお渡ししました．確率変数と確率分布は母集団のもつ偶然的なふるまいをモデル化する手段と見なすことができます．まだ道のりは長いですが，ゆっくりしっかり歩いていきましょう．その先に見えるのはもっと広大な確率分布の世界です．</t>
    <phoneticPr fontId="2"/>
  </si>
  <si>
    <t>文献
1）Theodore M Porter：Trust in Numbers: The Pursuit of Objectivity in Science and Public Life. Princeton University Press, 1996
『数値と客観性：科学と社会における信頼の獲得』（セオドア・M・ポーター／著　藤垣裕子／訳）みすず書房，2013
2）Stephen M Stigler：The History of Statistics: The Measurement of Uncertainty before 1900. Harvard University Press, 1986
3）Ian Hacking：The Emegence of Probability: A Philosophical Study of Early Ideas about Probability, Induction and Statistical Inference, Second Edition, 2006
『確率の出現』（イアン・ハッキング／著　広田すみれ，森元良太／訳），慶應義塾大学出版会，2013</t>
    <phoneticPr fontId="2"/>
  </si>
  <si>
    <t>確率分布とは？</t>
    <rPh sb="0" eb="2">
      <t>カクリツ</t>
    </rPh>
    <rPh sb="2" eb="4">
      <t>ブンプ</t>
    </rPh>
    <phoneticPr fontId="2"/>
  </si>
  <si>
    <r>
      <t>このように，</t>
    </r>
    <r>
      <rPr>
        <b/>
        <sz val="10"/>
        <color theme="1"/>
        <rFont val="メイリオ"/>
        <family val="3"/>
        <charset val="128"/>
      </rPr>
      <t>事象が偶然的に生じる可能性を「確率」として数値化することにより，私たちは不確かなできごとがもつ規則性に関する知見を得ることができます</t>
    </r>
    <r>
      <rPr>
        <sz val="10"/>
        <color rgb="FF333333"/>
        <rFont val="メイリオ"/>
        <family val="3"/>
        <charset val="128"/>
      </rPr>
      <t>．コイン投げ試行で表の出る回数のような，ある確率をともなって生じる変数をこれからは確率変数または変量とよぶことにしましょう．確率変数はそれぞれの値にある事象が生じる確率を対応させる規則をもっています．この規則のことを確率分布（probabilistic distribution）とよびます</t>
    </r>
    <phoneticPr fontId="2"/>
  </si>
  <si>
    <t>正規分布という王様が誕生する</t>
  </si>
  <si>
    <t>はじめに</t>
  </si>
  <si>
    <r>
      <t>前回</t>
    </r>
    <r>
      <rPr>
        <u/>
        <sz val="11"/>
        <color theme="10"/>
        <rFont val="游ゴシック"/>
        <family val="3"/>
        <charset val="128"/>
        <scheme val="minor"/>
      </rPr>
      <t>の記事では，パラメトリック統計学に歩み入るための“お守り”として「確率変数」と「確率分布」を読者の皆さんにお渡ししました．観察されたデータという限られた情報源から，いかにして未知の母集団の属性を探ることができるのか．ある確率分布に従う確率変数という考え方は，母集団のふるまいをモデル化するためにパラメトリック統計学が提唱する基本方針といえます．</t>
    </r>
  </si>
  <si>
    <t>18世紀はじめにジャック・ベルヌーイによって打ち立てられた近代確率論は，偶然性に支配されたできごと（事象）を数学によって記述するという選択肢を研究者に選ばせました．それは同時に，得られた知見を数値化することによって客観性と普遍性をもたせるという知の歴史の大きな流れにも合致していたに違いありません．</t>
  </si>
  <si>
    <t>前回導入した確率分布という概念にはもっと説明すべきことがらがたくさん残されています．コインやサイコロを投げることだけが確率分布が扱える問題ではありません．もっと普遍的に使えるツールとして確率分布の威力を発現するにはどうすればいいでしょうか．今回はそれについて考えてみましょう．</t>
  </si>
  <si>
    <t>研究現場から統計学のリクツを見直す</t>
  </si>
  <si>
    <r>
      <t>初学者が統計学を学ぶとき，確率変数や確率分布はカリキュラムの最初の方で教えられるのが今でも普通でしょう．しかし，それは必ずしも効果的な順序ではないかもしれません．確率論と統計学は，単に純粋学問的な興味から発展してきたのではなく，例えばサイコロの賭けでいかに効率を上げるか，のような，むしろ具体的な個別問題を契機として積み上げられてきました．そういう</t>
    </r>
    <r>
      <rPr>
        <b/>
        <sz val="11"/>
        <color rgb="FF333333"/>
        <rFont val="メイリオ"/>
        <family val="3"/>
        <charset val="128"/>
      </rPr>
      <t>個々の問題状況を理解することが統計的思考を身につけるうえでもっとも効果的</t>
    </r>
    <r>
      <rPr>
        <sz val="11"/>
        <color rgb="FF333333"/>
        <rFont val="メイリオ"/>
        <family val="3"/>
        <charset val="128"/>
      </rPr>
      <t>でしょう．しかし，残念ながら，きれいに磨き上げられて干からびてしまった“数理統計学”からはそういうリアルな現場感覚の痕跡はとどめられていません．</t>
    </r>
  </si>
  <si>
    <t>確率統計はいくつ知っていればいいのですか？</t>
  </si>
  <si>
    <r>
      <t>後の回であらためて説明しますが，統計学の世界では100を越えるさまざまな確率分布が用いられています．そのなかには，次に説明する正規分布のように，きわめて頻繁に用いられるものもあれば，特殊な用途にのみ使われる確率分布もあります．どの分布を使うにしても私たち</t>
    </r>
    <r>
      <rPr>
        <b/>
        <sz val="11"/>
        <color rgb="FF333333"/>
        <rFont val="メイリオ"/>
        <family val="3"/>
        <charset val="128"/>
      </rPr>
      <t>統計ユーザーにとって理解しなければならないのは，理論的な確率分布と現実世界との結びつきです．</t>
    </r>
  </si>
  <si>
    <t>パラメトリック統計学はたしかに現在では厳密な数学の理論体系として構築されています．しかし，統計ユーザーである私たちに求められているのは，干からびた統計理論をよくわからないまま鵜呑みにすることではなく，むしろそういう理屈がどのような現実的状況のもとで生まれ，発展していったのかという歴史的経緯の理解でしょう．統計ツールのうっかり誤用を避けるためにも，歴史の理解は不可欠だと私は考えます1）2）．</t>
  </si>
  <si>
    <t>正規分布のひそやかな誕生</t>
  </si>
  <si>
    <r>
      <t>一つの例として，前回取り上げた二項分布の話を続けましょう．すでに説明したように，二項分布は，たとえばコイン投げ試行に代表される具体的な状況を確率の観点からモデル化したものです．整数値をとる二項分布の確率変数は，コインを投げる回数nと表の出る確率</t>
    </r>
    <r>
      <rPr>
        <i/>
        <sz val="11"/>
        <color rgb="FF333333"/>
        <rFont val="メイリオ"/>
        <family val="3"/>
        <charset val="128"/>
      </rPr>
      <t>p</t>
    </r>
    <r>
      <rPr>
        <sz val="11"/>
        <color rgb="FF333333"/>
        <rFont val="メイリオ"/>
        <family val="3"/>
        <charset val="128"/>
      </rPr>
      <t>によって厳密に決定されます．</t>
    </r>
  </si>
  <si>
    <r>
      <t>では，ある</t>
    </r>
    <r>
      <rPr>
        <u/>
        <sz val="11"/>
        <color theme="10"/>
        <rFont val="游ゴシック"/>
        <family val="3"/>
        <charset val="128"/>
        <scheme val="minor"/>
      </rPr>
      <t>pのもとで投げる回数nをどんどん増やしていったら，この二項分布はどのようになるでしょうか．図A〜Cはn＝20，100，200と増やしたときの二項分布のグラフです．最初はばらばらの棒グラフの集まりにしかみえなかった二項分布が，回数n が増えるとともに，隣接する棒グラフがつながってしだいになめらかな連続するグラフにみえてきませんか．</t>
    </r>
  </si>
  <si>
    <r>
      <t>ベルヌーイの著書『推測法』（1713）を読んだ数学者アブラハム・ド・モアブル（Abraham De Moivre：1667-1754）は，ベルヌーイの提唱する二項分布の回数</t>
    </r>
    <r>
      <rPr>
        <i/>
        <sz val="11"/>
        <color rgb="FF333333"/>
        <rFont val="メイリオ"/>
        <family val="3"/>
        <charset val="128"/>
      </rPr>
      <t>n</t>
    </r>
    <r>
      <rPr>
        <sz val="11"/>
        <color rgb="FF333333"/>
        <rFont val="メイリオ"/>
        <family val="3"/>
        <charset val="128"/>
      </rPr>
      <t>に関する極限分布について考察を重ね，1738年に出版された著書『偶然論』の中でその結果を公表しました．ド・モアブルは二項分布をする確率変数</t>
    </r>
    <r>
      <rPr>
        <i/>
        <sz val="11"/>
        <color rgb="FF333333"/>
        <rFont val="メイリオ"/>
        <family val="3"/>
        <charset val="128"/>
      </rPr>
      <t>x</t>
    </r>
    <r>
      <rPr>
        <sz val="11"/>
        <color rgb="FF333333"/>
        <rFont val="メイリオ"/>
        <family val="3"/>
        <charset val="128"/>
      </rPr>
      <t>に関して</t>
    </r>
    <r>
      <rPr>
        <i/>
        <sz val="11"/>
        <color rgb="FF333333"/>
        <rFont val="メイリオ"/>
        <family val="3"/>
        <charset val="128"/>
      </rPr>
      <t>n</t>
    </r>
    <r>
      <rPr>
        <sz val="11"/>
        <color rgb="FF333333"/>
        <rFont val="メイリオ"/>
        <family val="3"/>
        <charset val="128"/>
      </rPr>
      <t>が無限大に発散したとき，</t>
    </r>
    <r>
      <rPr>
        <i/>
        <sz val="11"/>
        <color rgb="FF333333"/>
        <rFont val="メイリオ"/>
        <family val="3"/>
        <charset val="128"/>
      </rPr>
      <t>x</t>
    </r>
    <r>
      <rPr>
        <sz val="11"/>
        <color rgb="FF333333"/>
        <rFont val="メイリオ"/>
        <family val="3"/>
        <charset val="128"/>
      </rPr>
      <t>の極限分布は</t>
    </r>
  </si>
  <si>
    <r>
      <t>12</t>
    </r>
    <r>
      <rPr>
        <sz val="13"/>
        <color theme="1"/>
        <rFont val="MathJax_Math-italic"/>
        <family val="2"/>
      </rPr>
      <t>π</t>
    </r>
    <r>
      <rPr>
        <sz val="13"/>
        <color theme="1"/>
        <rFont val="MathJax_Main"/>
        <family val="2"/>
      </rPr>
      <t>−−√exp</t>
    </r>
    <r>
      <rPr>
        <sz val="13"/>
        <color theme="1"/>
        <rFont val="MathJax_Size3"/>
        <family val="2"/>
      </rPr>
      <t>(</t>
    </r>
    <r>
      <rPr>
        <sz val="13"/>
        <color theme="1"/>
        <rFont val="MathJax_Main"/>
        <family val="2"/>
      </rPr>
      <t>−</t>
    </r>
    <r>
      <rPr>
        <sz val="13"/>
        <color theme="1"/>
        <rFont val="MathJax_Math-italic"/>
        <family val="2"/>
      </rPr>
      <t>x</t>
    </r>
    <r>
      <rPr>
        <sz val="10"/>
        <color theme="1"/>
        <rFont val="MathJax_Main"/>
        <family val="2"/>
      </rPr>
      <t>2</t>
    </r>
    <r>
      <rPr>
        <sz val="13"/>
        <color theme="1"/>
        <rFont val="MathJax_Main"/>
        <family val="2"/>
      </rPr>
      <t>2</t>
    </r>
    <r>
      <rPr>
        <sz val="13"/>
        <color theme="1"/>
        <rFont val="MathJax_Size3"/>
        <family val="2"/>
      </rPr>
      <t>)</t>
    </r>
    <r>
      <rPr>
        <sz val="10"/>
        <color theme="1"/>
        <rFont val="游ゴシック"/>
        <family val="3"/>
        <charset val="128"/>
        <scheme val="minor"/>
      </rPr>
      <t>12πexp⁡(−x22)</t>
    </r>
  </si>
  <si>
    <t>という指数関数によって与えられることを証明しました．この指数関数こそ後に正規分布（normal distribution）とよばれることになる確率分布の誕生です．</t>
  </si>
  <si>
    <r>
      <t>n</t>
    </r>
    <r>
      <rPr>
        <u/>
        <sz val="11"/>
        <color theme="10"/>
        <rFont val="游ゴシック"/>
        <family val="3"/>
        <charset val="128"/>
        <scheme val="minor"/>
      </rPr>
      <t>の増大とともに二項分布が正規分布に近づいていく様子を見るには，nを無限大まで発散させる必要はありません．図Dを見るとn=200と設定した場合でも二項分布は正規分布によって無理なく近似できることがわかるでしょう．</t>
    </r>
  </si>
  <si>
    <r>
      <t>ド・モアブルはあくまでも二項分布の極限として正規分布の関数を導き出しました．しかし，</t>
    </r>
    <r>
      <rPr>
        <b/>
        <sz val="11"/>
        <color rgb="FF333333"/>
        <rFont val="メイリオ"/>
        <family val="3"/>
        <charset val="128"/>
      </rPr>
      <t>正規分布の威力は実はもっと強力で，しかももっと広範囲に及ぶ</t>
    </r>
    <r>
      <rPr>
        <sz val="11"/>
        <color rgb="FF333333"/>
        <rFont val="メイリオ"/>
        <family val="3"/>
        <charset val="128"/>
      </rPr>
      <t>ことが後の研究によって明らかになりました．その一つは，離散的な数値をとる確率変数から連続的な数値をとる確率変数への確率分布の一般化です．二項分布は整数値の確率変数に限定された確率分布でしたが，正規分布は一般の連続実数値の確率変数にも適用できます．この一般化はさらに一世紀下った19世紀初頭になって確立されました．</t>
    </r>
  </si>
  <si>
    <t>正規分布のすこやかな成長</t>
  </si>
  <si>
    <t>今から15年前の前世紀末1999年のこと，私はドイツの大学都市ゲッティンゲンに仕事で滞在したことがありました．中世の街の面影を残す石畳の旧市街区（アルトシュタット）は，200年前の19世紀はじめに有名な数学者カール・フリードリッヒ・ガウス（Carl Friedrich Gauss：1777-1855）が活躍しました．しかし，ユーロ通貨に切り替わる前のドイツでは，ガウスは単に歴史的人物というだけではありませんでした．というのも，旧ドイツのマルクが流通していたころ，10マルク紙幣にはガウスの肖像とともに，彼が発見した正規分布曲線が描かれていたからです．</t>
  </si>
  <si>
    <t>すでに説明したように，指数関数の一つである正規分布の関数そのものはド・モアブルによって18世紀前半に導かれていました．彼はあくまでも二項分布の極限形としてそれを導出したのですが，そのままでは普遍的な利用は望めません．これに対して，ガウスが1809年にラテン語で出版した著書『太陽の周りを楕円軌道で公転する天体の運行に関する理論』 において提出された正規分布関数は，もっと一般的に，観測値の誤差のふるまいを記述する数式としての役割を担っていました．</t>
  </si>
  <si>
    <t>ガウスによる正規分布の理論に衝撃を受けたのは，彼と同時代のピエール-シモン・ラプラス（Pierre-Simon Laplace：1749-1827）でした．ラプラスは，ガウスの正規分布関数を用いることにより，データの総和や平均はデータ数が無限大になれば必ず正規分布をするという定理，すなわち中心極限定理（central limit theorem）を証明しました．さらに，ラプラスは観測データから近似式を計算する最小二乗法（least square method）の前提として正規分布が必要であることも認識していました．</t>
  </si>
  <si>
    <t>王様の出自は実は庶民だった</t>
  </si>
  <si>
    <t>このように，18世紀前半から19世紀前半の一世紀の間に，ド・モアブル，ガウス，そしてラプラスらの研究を通じて，その後の理論統計学を制覇することになる正規分布の初期理論はすべて構築されました．賭け事の数理にはじまる確率論と統計学の歴史は，発展しつつあった数学の力を存分に駆使して，現実世界の不確定な現象を数理の観点からアプローチするという新たな展開を見せることになります．そして，誤差関数としての正規分布関数の評価は急速に上がっていきました．</t>
  </si>
  <si>
    <r>
      <t>日常生活に密着していたマルク紙幣に正規分布曲線が描かれていたという事実は，ドイツの国民性が厳密な論理を身近に感じていたという点だけではなく，</t>
    </r>
    <r>
      <rPr>
        <b/>
        <sz val="11"/>
        <color rgb="FF333333"/>
        <rFont val="メイリオ"/>
        <family val="3"/>
        <charset val="128"/>
      </rPr>
      <t>理論統計学のルーツがそもそも日常生活空間のなかにあった</t>
    </r>
    <r>
      <rPr>
        <sz val="11"/>
        <color rgb="FF333333"/>
        <rFont val="メイリオ"/>
        <family val="3"/>
        <charset val="128"/>
      </rPr>
      <t>のだということを現代の私たちに再認識させてくれます．</t>
    </r>
  </si>
  <si>
    <t>では，統計学の理論的基盤として運命づけられた正規分布は，その後いったいどのような発展を遂げることになるのでしょうか．正規分布がもついくつかの強力な性質のおかげで，パラメトリック統計学の理論が数学的体系として構築できたという点は強調すべきでしょう．次回ではこのあたりのことをお話しすることにしましょう．</t>
  </si>
  <si>
    <t>文献</t>
  </si>
  <si>
    <t>1）Theodore M Porter：The Rise of Statistical Thinking, 1820-1900. Princeton University Press, 1988</t>
  </si>
  <si>
    <t>2）Stephen M Stigler：The History of Statistics: The Measurement of Uncertainty before 1900. Harvard University Press, 1986</t>
  </si>
  <si>
    <t>ピアソンが築いたパラメトリック統計学の礎石</t>
  </si>
  <si>
    <r>
      <t>前回</t>
    </r>
    <r>
      <rPr>
        <u/>
        <sz val="11"/>
        <color theme="10"/>
        <rFont val="游ゴシック"/>
        <family val="3"/>
        <charset val="128"/>
        <scheme val="minor"/>
      </rPr>
      <t>は，正規分布という，ある確率分布のルーツをたどることを通して，現実世界での確率的に生じる不確定事象がどのように数値化・数学化されてきたのかを振り返りました．そのなかで，パラメトリック統計学の共通言語である確率変数は，私たちの日常生活にみられる具体的な出来事を数理の目でモデル化するために編み出された考え方であるとご紹介しました．</t>
    </r>
  </si>
  <si>
    <t>確率変数や確率分布は，統計学を学ぶ初学者にとって最初の関門かもしれません．誰だって勉強しはじめるなり数式の洗礼を浴びるのはごめんこうむりたいはずです．しかし，前回話したように，確率論や統計学の数学理論は他ならない現実の日常世界から生まれたことを思い出してください．現在の数理統計学がどれほどいかつい顔つきで私たちに迫ってきたとしても，元をたどれば身の回りでごく普通に起きている出来事への素朴な関心が出発点であることに違いありません．</t>
  </si>
  <si>
    <t>今回の物語は19世紀のヴィクトリア朝ロンドンが舞台です．その主役は稀代の統計学者カール・ピアソンです．相手かまわず学問論争をふっかける強気なピアソンはいたるところに敵がいました．しかし，正規分布に代表される確率分布の世界を見わたし，20世紀のパラメトリック統計学が築き上げることになる城の礎石を敷いたというピアソンの業績は，いくら強調してもし過ぎることはありません．</t>
  </si>
  <si>
    <t>ピアソンは現実の世界から出発した</t>
  </si>
  <si>
    <t>ピアソンはどういった研究をしてきた人だったんですか？</t>
  </si>
  <si>
    <t>1894年，ロンドン王立協会理学紀要に出版されたピアソンの論文 「進化の数学理論への貢献1）」 を例にとって説明しましょう．この論文には，ピアソンの兄弟弟子であるウォルター・F・R・ウェルドン（Walter F. R. Weldon：1860-1906）との共同研究による数多くのデータが使われています．自然界の生物に関する観察データに対して，数理統計学のアプローチがいかに効果的にあてはまるかを具体的かつ詳細に論じている点では，この論文はいま読んでも印象的な内容をもっています．</t>
  </si>
  <si>
    <r>
      <t>図1</t>
    </r>
    <r>
      <rPr>
        <u/>
        <sz val="11"/>
        <color theme="10"/>
        <rFont val="游ゴシック"/>
        <family val="3"/>
        <charset val="128"/>
        <scheme val="minor"/>
      </rPr>
      <t>はこの論文に添付された「図版Ⅲ」です．ピアソンは，ウェルドンがイタリアのナポリに生息するあるカニの個体群からサンプリングした999個体のデータを用いて解析を進めました．図の横軸はカニの甲羅サイズ，縦軸はその頻度をあらわしています．実線の折れ線で表示されているのは観察されたデータのヒストグラムです．このヒストグラムと重なるように破線の曲線が描かれています．この曲線は観察データから計算された正規分布曲線です．</t>
    </r>
  </si>
  <si>
    <t>ピアソンが示したのは，このカニのデータに対しては，正規分布曲線をうまく当てはめることができるという点でした．彼は他にも自然界や人間社会で観察されるさまざまなデータを取り上げ，それらを確率分布曲線によってどのように近似すればいいのかという問題を論じました．</t>
  </si>
  <si>
    <t>正規分布を解剖する―パラメーターとは何か</t>
  </si>
  <si>
    <r>
      <t>ピアソンが</t>
    </r>
    <r>
      <rPr>
        <u/>
        <sz val="11"/>
        <color theme="10"/>
        <rFont val="游ゴシック"/>
        <family val="3"/>
        <charset val="128"/>
        <scheme val="minor"/>
      </rPr>
      <t>図1でデータの近似式として用いた正規分布曲線の一般形は次の関数によって与えられます：</t>
    </r>
  </si>
  <si>
    <r>
      <t>12</t>
    </r>
    <r>
      <rPr>
        <sz val="10"/>
        <color rgb="FF333333"/>
        <rFont val="MathJax_Math-italic"/>
        <family val="2"/>
      </rPr>
      <t>πσ</t>
    </r>
    <r>
      <rPr>
        <sz val="7"/>
        <color rgb="FF333333"/>
        <rFont val="MathJax_Main"/>
        <family val="2"/>
      </rPr>
      <t>2</t>
    </r>
    <r>
      <rPr>
        <sz val="10"/>
        <color rgb="FF333333"/>
        <rFont val="MathJax_Main"/>
        <family val="2"/>
      </rPr>
      <t>−−−−√exp</t>
    </r>
    <r>
      <rPr>
        <sz val="10"/>
        <color rgb="FF333333"/>
        <rFont val="MathJax_Size3"/>
        <family val="2"/>
      </rPr>
      <t>(</t>
    </r>
    <r>
      <rPr>
        <sz val="10"/>
        <color rgb="FF333333"/>
        <rFont val="MathJax_Main"/>
        <family val="2"/>
      </rPr>
      <t>−(</t>
    </r>
    <r>
      <rPr>
        <sz val="10"/>
        <color rgb="FF333333"/>
        <rFont val="MathJax_Math-italic"/>
        <family val="2"/>
      </rPr>
      <t>x</t>
    </r>
    <r>
      <rPr>
        <sz val="10"/>
        <color rgb="FF333333"/>
        <rFont val="MathJax_Main"/>
        <family val="2"/>
      </rPr>
      <t>−</t>
    </r>
    <r>
      <rPr>
        <sz val="10"/>
        <color rgb="FF333333"/>
        <rFont val="MathJax_Math-italic"/>
        <family val="2"/>
      </rPr>
      <t>μ</t>
    </r>
    <r>
      <rPr>
        <sz val="10"/>
        <color rgb="FF333333"/>
        <rFont val="MathJax_Main"/>
        <family val="2"/>
      </rPr>
      <t>)</t>
    </r>
    <r>
      <rPr>
        <sz val="7"/>
        <color rgb="FF333333"/>
        <rFont val="MathJax_Main"/>
        <family val="2"/>
      </rPr>
      <t>2</t>
    </r>
    <r>
      <rPr>
        <sz val="10"/>
        <color rgb="FF333333"/>
        <rFont val="MathJax_Main"/>
        <family val="2"/>
      </rPr>
      <t>2</t>
    </r>
    <r>
      <rPr>
        <sz val="10"/>
        <color rgb="FF333333"/>
        <rFont val="MathJax_Math-italic"/>
        <family val="2"/>
      </rPr>
      <t>σ</t>
    </r>
    <r>
      <rPr>
        <sz val="7"/>
        <color rgb="FF333333"/>
        <rFont val="MathJax_Main"/>
        <family val="2"/>
      </rPr>
      <t>2</t>
    </r>
    <r>
      <rPr>
        <sz val="10"/>
        <color rgb="FF333333"/>
        <rFont val="MathJax_Size3"/>
        <family val="2"/>
      </rPr>
      <t>)</t>
    </r>
    <r>
      <rPr>
        <sz val="8"/>
        <color rgb="FF333333"/>
        <rFont val="Arial"/>
        <family val="2"/>
      </rPr>
      <t>12πσ2exp⁡(−(x−μ)22σ2)</t>
    </r>
  </si>
  <si>
    <r>
      <t>この関数は自然対数の底「</t>
    </r>
    <r>
      <rPr>
        <i/>
        <sz val="11"/>
        <color rgb="FF333333"/>
        <rFont val="メイリオ"/>
        <family val="3"/>
        <charset val="128"/>
      </rPr>
      <t>e</t>
    </r>
    <r>
      <rPr>
        <sz val="11"/>
        <color rgb="FF333333"/>
        <rFont val="メイリオ"/>
        <family val="3"/>
        <charset val="128"/>
      </rPr>
      <t>」に関する指数関数として定義され，平均（mean）μと分散（variance）σ2という2つの パラメーター（parameter）をもちます．分散の平方根σは 標準偏差 （standard deviation） とよばれます．ここでいうパラメーターとは確率分布の形を決める定数という意味です．平均 μは確率分布の「位置」を決定し，分散σ2あるいは標準偏差σは確率分布の「広がり」を決めています．</t>
    </r>
  </si>
  <si>
    <r>
      <t>サンプルされた標本のデータからいかにして平均と分散を計算するかは前回までに詳しく説明しました．これに対して，正規分布関数に含まれる平均と分散は，母集団に関する未知のパラメーターを意味します．推測統計学の観点からいえば，母集団が正規分布に従うと仮定したとき，平均と分散という未知パラメーターをその母集団からサンプルされた標本によって推定するということになります．データから計算された算術平均値は母集団の平均μの推定値であり，同様にデータから計算された分散値すなわち平方和／自由度は母集団の分散σ2の推定値ということになります．数学的にこれらのパラメーターを定義することができます．確率分布の平均とは，確率変数がどれくらいの値をとるかの期待値（expectation） と定義され，確率変数の値xにその確率密度</t>
    </r>
    <r>
      <rPr>
        <i/>
        <sz val="11"/>
        <color rgb="FF333333"/>
        <rFont val="メイリオ"/>
        <family val="3"/>
        <charset val="128"/>
      </rPr>
      <t>f</t>
    </r>
    <r>
      <rPr>
        <sz val="11"/>
        <color rgb="FF333333"/>
        <rFont val="メイリオ"/>
        <family val="3"/>
        <charset val="128"/>
      </rPr>
      <t>（</t>
    </r>
    <r>
      <rPr>
        <i/>
        <sz val="11"/>
        <color rgb="FF333333"/>
        <rFont val="メイリオ"/>
        <family val="3"/>
        <charset val="128"/>
      </rPr>
      <t>x</t>
    </r>
    <r>
      <rPr>
        <sz val="11"/>
        <color rgb="FF333333"/>
        <rFont val="メイリオ"/>
        <family val="3"/>
        <charset val="128"/>
      </rPr>
      <t>）を乗じて全定義域にわたって積分した値です．また，分散σ2は確率変数のもつ偏差平方（</t>
    </r>
    <r>
      <rPr>
        <i/>
        <sz val="11"/>
        <color rgb="FF333333"/>
        <rFont val="メイリオ"/>
        <family val="3"/>
        <charset val="128"/>
      </rPr>
      <t>x</t>
    </r>
    <r>
      <rPr>
        <sz val="11"/>
        <color rgb="FF333333"/>
        <rFont val="メイリオ"/>
        <family val="3"/>
        <charset val="128"/>
      </rPr>
      <t>－</t>
    </r>
    <r>
      <rPr>
        <i/>
        <sz val="11"/>
        <color rgb="FF333333"/>
        <rFont val="メイリオ"/>
        <family val="3"/>
        <charset val="128"/>
      </rPr>
      <t>μ</t>
    </r>
    <r>
      <rPr>
        <sz val="11"/>
        <color rgb="FF333333"/>
        <rFont val="メイリオ"/>
        <family val="3"/>
        <charset val="128"/>
      </rPr>
      <t>）2の期待値として定義され，平均と同じく偏差平方を全定義域にわたって積分した値です．</t>
    </r>
  </si>
  <si>
    <t>もっと直観的にパラメーターの意味を知りたいのです．</t>
  </si>
  <si>
    <r>
      <t>たしかに，このように数式をいくら並べ立てても確率変数や確率分布の具体的イメージはなかなか湧いてきません．そこで，正規分布の2つのパラメーターを変化させるとどのように見えるかをヴィジュアルに示しましょう．</t>
    </r>
    <r>
      <rPr>
        <sz val="11"/>
        <color rgb="FF428BCA"/>
        <rFont val="メイリオ"/>
        <family val="3"/>
        <charset val="128"/>
      </rPr>
      <t>図2A</t>
    </r>
    <r>
      <rPr>
        <sz val="11"/>
        <color rgb="FF333333"/>
        <rFont val="メイリオ"/>
        <family val="3"/>
        <charset val="128"/>
      </rPr>
      <t>は標準偏差を0.5に固定し，平均だけを0.0から2.0まで0.5刻みに変化させたときの正規分布曲線の様子です．平均というパラメーターを変化させると，曲線の山の 「位置」 は左右に移動しますが，山の 「かたち」 そのものは変わりません．次の</t>
    </r>
    <r>
      <rPr>
        <sz val="11"/>
        <color rgb="FF428BCA"/>
        <rFont val="メイリオ"/>
        <family val="3"/>
        <charset val="128"/>
      </rPr>
      <t>図2B</t>
    </r>
    <r>
      <rPr>
        <sz val="11"/>
        <color rgb="FF333333"/>
        <rFont val="メイリオ"/>
        <family val="3"/>
        <charset val="128"/>
      </rPr>
      <t>は平均を0.0に固定し，今度は標準偏差だけを0.5から2.5まで0.5刻みで変化させます．標準偏差が小さい値のときは平均を中心として尖った分布形状になりますが，標準偏差が大きくなるにしたがって裾野がなだらかに広がる分布形状になります．分散あるいは標準偏差は確率変数が平均からどのくらい遠くまでばらつくかの尺度にほかなりませんので，その値が小さければ平均値のごく近くの狭い範囲に高い確率で集中するために分布形状は尖り，逆に大きくなるほど平均から遠く離れた値でもそれなりの大きな確率で生じるために分布形状はなだらかになると考えればわかりやすいでしょう．つまり，分散というパラメーターを変化させると，正規分布曲線の山の「位置」は変わりませんが，その「かたち」は変化するということになります．</t>
    </r>
  </si>
  <si>
    <t>良き統計ユーザーであるために</t>
  </si>
  <si>
    <t>さて，正規分布の数学的性質はこのようにいくらでも詳細に説明することができます．しかし，読者の関心はこの正規分布を現実のデータに適用することによってどのような利点があるのかにあるでしょう．ピアソンが強調したのはまさにそこでした．彼は正規分布の確率密度関数がきれいに当てはまる実例をいくつも挙げることで，現実の生物現象にみられるデータのばらつき （ここでは生物個体群の形態変異） が正規分布という数式によってうまく近似できることを読者に示しました．</t>
  </si>
  <si>
    <t>母集団をある確率分布によってモデル化するとき，確率分布曲線を決めるパラメーターが重要な役割を果たします．このように，パラメーターを含むモデルを立てることにより母集団を数値化し抽出された標本に基づく推論を行なう統計学の立場がパラメトリック統計学 （parametric statistics） にほかなりません．</t>
  </si>
  <si>
    <r>
      <t>数学としてのパラメトリック統計学には厳密な形式化と過度の抽象化という傾向が内在する点は否定できません．医学・生物学系あるいは農学系の統計ユーザーはときにそれが苦痛になることもあるでしょう．しかし，</t>
    </r>
    <r>
      <rPr>
        <b/>
        <sz val="11"/>
        <color rgb="FF333333"/>
        <rFont val="メイリオ"/>
        <family val="3"/>
        <charset val="128"/>
      </rPr>
      <t>確率変数や確率分布に関する数学理論は，現実世界の母集団をいかにきちんと記述できるか，観察されたデータのふるまいをどれほど正確にモデル化できるかを念頭に置いて発展してきた</t>
    </r>
    <r>
      <rPr>
        <sz val="11"/>
        <color rgb="FF333333"/>
        <rFont val="メイリオ"/>
        <family val="3"/>
        <charset val="128"/>
      </rPr>
      <t>点も同時に強調すべきでしょう．現代の数理統計学の礎を築いたカール・ピアソンは少なくともそういう姿勢で研究をしてきたからです．私たち統計ユーザーは現実世界の具体的な応用とそのデータに足場を置き続けるべきです．</t>
    </r>
    <r>
      <rPr>
        <b/>
        <sz val="11"/>
        <color rgb="FF333333"/>
        <rFont val="メイリオ"/>
        <family val="3"/>
        <charset val="128"/>
      </rPr>
      <t>そのうえで，パラメトリック統計学が提供するツールをいつどのように使うべきかあるいは使わざるべきかはユーザーの賢明な判断に委ねられています．</t>
    </r>
  </si>
  <si>
    <t>パラメトリック統計学の世界には数々の確率分布が存在します．正規分布はその一つに過ぎません．では，なぜ正規分布はこの世界の中で大きな顔をしているのでしょうか．正規分布は単なるはだかの王様にすぎないのでしょうか．それとも正規分布は誰もがひれ伏す実力をもっているのでしょうか．次回の 「確率分布曼荼羅」では，それについて話をしましょう．</t>
  </si>
  <si>
    <t>1）Pearson K：Phil R Soc Lond A, 185：71-110, 1894</t>
  </si>
  <si>
    <t>2）Theodore M Porter, Karl Pearson：The Scientific Life in a Statistical Age. Princeton University Press, 2004</t>
  </si>
  <si>
    <t>データ解析の第一歩は計算ではない</t>
  </si>
  <si>
    <t>涙なしの統計学は可能か</t>
  </si>
  <si>
    <t>講師のひとりとして私も参加したある統計研修の受講生が別の講師が担当した講義内容に関して次のような質問を投げました：</t>
  </si>
  <si>
    <t>多くの確率分布があることはわかったのですが，いずれも数式で説明されていて，ほとんど理解できませんでした．グラフや図を用いてもっとイメージしやすい説明はできないのでしょうか？それぞれの確率分布は，実生活のこんな場面で使えますとか，こんなデータに当てはまりますというような身近な事例を用いて説明できませんか？</t>
  </si>
  <si>
    <t>読者のみなさんもご存知のように，いわゆる数理統計学の理論体系では，現実世界のデータの挙動をある数式で表現された確率密度関数をもつ確率分布によってモデル化します．たとえば，確率変数（変量）が連続的ならば正規分布，離散的ならば二項分布のような確率分布がこれまで数多く提示されてきました．そして，数理統計学に基づく統計分析の本道は，いかにすればこれらの確率分布の数学的性質に基いて推定や検定ができるのかを論じることにありました．</t>
  </si>
  <si>
    <t>１世紀以上も前にカール・ピアソン（Karl Pearson：1857〜1936）が敷いた（当時の言葉で言えば）「生物測定学（biometrics）」の基本路線のうえに，数理統計学は壮大な理論の砦を築き上げ，ロナルド・A・フィッシャー（Ronald A. Fisher：1890〜1962）らそうそうたる生物統計学者たちは農学・遺伝学・進化学など数々の応用分野へのその適用を推し進めてきました（統計学の近代史については文献１参照）．数理統計学は，研究者たちが日々の研究の場で手にする“生のデータ”を一貫して「数理の視点」から分析してきたのです．</t>
  </si>
  <si>
    <t>しかし，上の質問者が書き綴った悩みは，そのような数理統計学の厳密な手続きの妥当性にあるのではなく，むしろ，そのような「数学」の体系そのものと（おそらく質問者にとって）日常的な仕事とがどのようにかかわるのかが掴みきれない点にあるのだと私は理解しました．</t>
  </si>
  <si>
    <t>数理統計学の根幹は，置かれた前提から導出される命題群が形づくる演繹的体系です．一方，現実の研究の場で問題になるのは得られた知見（データ）からいかにして妥当な推論を実行するのかという点です．したがって，統計学的データ解析とは，数理統計学の立場からいえば，数学的理論体系をよりどころとする，データに基づく推論ということになるでしょう．この観点をとるかぎり，数理統計学をきちんと学ぶ以外に道はありません．</t>
  </si>
  <si>
    <t>でも，私は生物統計学の講義の最初に，「数学は統計学的思考にとって必須ではない」と必ず言うことにしています．数理統計学の威力を認めたうえで，なお数学とは別のルーツを統計学的思考が有していると信じているからです．今回はその点について説明することにしましょう．</t>
  </si>
  <si>
    <t>ジョン・テューキーと探索的データ解析</t>
  </si>
  <si>
    <t>数理統計学の理論は第二次世界大戦をはさんで連綿と発展し続けました．そのかたわらで，戦後の統計学の新たな動きのひとつとして特筆されるべきは，ジョン・W・テューキー（John W. Tukey：1915〜2000）が提唱した探索的データ解析（EDA：exploratory data analysis）でした．統計学を「純粋数学」としてではなく「データ解析」の観点から再検討しようとしたテューキーは，今から半世紀前に書かれた長大な総説論文「データ解析の将来」の冒頭で，自らの考えを次のように表明しました：</t>
  </si>
  <si>
    <t>長い間，私は自分のことを個々の事例からの一般化に関心をもつ統計学者だとずっと思っていた．しかし，数理統計学の進展を見わたしたとき，自らの信念がぐらつく感を禁じ得ない．（中略）要するに，私の主たる関心は“データ解析”にあるのだ．ここでいうデータ解析とは以下を意味している：データを分析する手順，その手順から得られた結果を解釈する技法，解析をより容易かつ高精度かつ高確度にするデータ収集のプランニング，そしてデータの分析に適用された（数理）統計学の手法と結果のすべてである（文献２，p.1より引用して翻訳）</t>
  </si>
  <si>
    <t>テューキーの持論は，数学的に厳密な統計理論だけでは十全なデータ解析を遂行するには力不足であるという点にありました：</t>
  </si>
  <si>
    <t>“数理統計学”のさまざまな成果は，データ解析の実践と結びつかないかぎり，あるいはいつかどこかでそれと結びつこうとする心構えがないかぎり，“純粋”数学とみなすしかなく，それ自身の基準に照らして批判されなければならない．数理統計学の成果はデータ解析かそれとも純粋数学のいずれかに照らして正当化されるべきである．（中略）概して言えば，統計学における大革新はデータ解析における大躍進をもたらさなかった．今こそデータ解析を刷新すべき時ではないか（文献２，p.3より引用して翻訳）</t>
  </si>
  <si>
    <t>停滞していた当時の「データ解析」を刷新すべく，テューキーが開発した方法が「探索的データ解析」でした．1977年にやっと出版された同名のオレンジ本（文献３）―表紙カバーがオレンジ色なのでそうよばれる―には，全編にわたって彼独自のデータ解析手法が展開されています．とりわけ，探索的データ解析が，後述する「幹葉表示」や「箱ひげ図」のような，斬新な統計グラフィクスを多用した点は特筆されるべきでしょう．数理統計学が数学と計算によるアプローチを目指したとするならば，テューキーはダイアグラムを用いた直感的なアプローチを模索したといえます．</t>
  </si>
  <si>
    <r>
      <t>たとえば，次のような実験データ（</t>
    </r>
    <r>
      <rPr>
        <u/>
        <sz val="11"/>
        <color theme="10"/>
        <rFont val="游ゴシック"/>
        <family val="3"/>
        <charset val="128"/>
        <scheme val="minor"/>
      </rPr>
      <t>表） を例に取りましょう：</t>
    </r>
  </si>
  <si>
    <r>
      <t>この実験は，ある作物の収量が３通りの栽培土壌条件（「clay」＝粘土／「loam」＝ローム／「sand」＝砂）によってどのように変わるかを調べるために，それぞれの土壌条件（水準）ごとに10個体ずつ計30 標本に関して得られた収量データです．たとえば，粘土で栽培された10標本を収量（yield） に関する散布図で示すと</t>
    </r>
    <r>
      <rPr>
        <u/>
        <sz val="11"/>
        <color theme="10"/>
        <rFont val="游ゴシック"/>
        <family val="3"/>
        <charset val="128"/>
        <scheme val="minor"/>
      </rPr>
      <t>図１になります．</t>
    </r>
  </si>
  <si>
    <r>
      <t>この</t>
    </r>
    <r>
      <rPr>
        <sz val="11"/>
        <color rgb="FF428BCA"/>
        <rFont val="メイリオ"/>
        <family val="3"/>
        <charset val="128"/>
      </rPr>
      <t>図1</t>
    </r>
    <r>
      <rPr>
        <sz val="11"/>
        <color rgb="FF333333"/>
        <rFont val="メイリオ"/>
        <family val="3"/>
        <charset val="128"/>
      </rPr>
      <t>に示された生データに対して， テューキーの探索的データ解析は，いっさいの統計計算を介在させずに，データのもつ特徴をグラフィクスを用いて浮かび上がらせようとします．彼が開発したひとつの技法が次の</t>
    </r>
    <r>
      <rPr>
        <sz val="11"/>
        <color rgb="FF428BCA"/>
        <rFont val="メイリオ"/>
        <family val="3"/>
        <charset val="128"/>
      </rPr>
      <t>図２</t>
    </r>
    <r>
      <rPr>
        <sz val="11"/>
        <color rgb="FF333333"/>
        <rFont val="メイリオ"/>
        <family val="3"/>
        <charset val="128"/>
      </rPr>
      <t>に示す「枝葉表示（stem-and-leaf display）」です．</t>
    </r>
  </si>
  <si>
    <t>枝葉表示を作成する手順は下記のとおりです：</t>
  </si>
  <si>
    <r>
      <t>1. 図1</t>
    </r>
    <r>
      <rPr>
        <u/>
        <sz val="11"/>
        <color theme="10"/>
        <rFont val="游ゴシック"/>
        <family val="3"/>
        <charset val="128"/>
        <scheme val="minor"/>
      </rPr>
      <t>の10標本を大小順にソートし，最大値および最小値のそれぞれからメディアン（中位数）に向かって番号を付していく．このデータセットは偶数個のデータを含むので，メディアンはソートした５番目と６番目のデータ値の平均（＝12）として求められる</t>
    </r>
  </si>
  <si>
    <t>2. 最大データ値は20に達しないので，すべてのデータの十の位は「０」または「１」となる．この２つの整数値が「幹」を構成する</t>
  </si>
  <si>
    <t>3. 各標本データはそれぞれ一の位の値を用いて「幹」から発する「葉」として連結的に表示する</t>
  </si>
  <si>
    <r>
      <t>枝葉表示は，あるデータセットがもつばらつきの特徴を標識値であるメディアンを基準として簡略化して表現しています．そして，この枝葉表示のもつヴィジュアル性をさらに強調したダイアグラムが，現在でも多用されている「箱ひげ図（box-and-whisker plot）」です．</t>
    </r>
    <r>
      <rPr>
        <sz val="11"/>
        <color rgb="FF428BCA"/>
        <rFont val="メイリオ"/>
        <family val="3"/>
        <charset val="128"/>
      </rPr>
      <t>図2</t>
    </r>
    <r>
      <rPr>
        <sz val="11"/>
        <color rgb="FF333333"/>
        <rFont val="メイリオ"/>
        <family val="3"/>
        <charset val="128"/>
      </rPr>
      <t>の枝葉表示を踏まえた箱ひげ図を</t>
    </r>
    <r>
      <rPr>
        <sz val="11"/>
        <color rgb="FF428BCA"/>
        <rFont val="メイリオ"/>
        <family val="3"/>
        <charset val="128"/>
      </rPr>
      <t>図3</t>
    </r>
    <r>
      <rPr>
        <sz val="11"/>
        <color rgb="FF333333"/>
        <rFont val="メイリオ"/>
        <family val="3"/>
        <charset val="128"/>
      </rPr>
      <t>に示しましょう．</t>
    </r>
  </si>
  <si>
    <r>
      <t>この箱ひげ図ではメディアンを太線で書きます．そして，このメディアンと最小データ値との中位点（下四分位点）ならびにメディアンと最大データ値との中位点（上四分位点）を求め，両四分位点を上辺ならびに下辺とする「箱」を描きます．定義により，この「箱」が示す範囲には全標本の半数が含まれます．次に，「箱」の上下辺から「箱」の範囲の1. 5 倍の長さをもつ線分を記入し，「ひげ」とします．この「ひげ」よりもさらに外側に位置する極端に大きい（または小さい）値をテューキーは「外れ値（outlier）」とみなしました．</t>
    </r>
    <r>
      <rPr>
        <u/>
        <sz val="11"/>
        <color theme="10"/>
        <rFont val="游ゴシック"/>
        <family val="3"/>
        <charset val="128"/>
        <scheme val="minor"/>
      </rPr>
      <t>図3では標本番号「３」のデータが３という極端に小さな値をもっていて，外れ値と判定されました．</t>
    </r>
  </si>
  <si>
    <t>このように，元の散布図から枝葉表示，次いで箱ひげ図と段階を踏むことにより，データのもつ挙動あるいは癖を直感的かつヴィジュアルに理解することができます．</t>
  </si>
  <si>
    <r>
      <t>図4</t>
    </r>
    <r>
      <rPr>
        <sz val="11"/>
        <color rgb="FF333333"/>
        <rFont val="メイリオ"/>
        <family val="3"/>
        <charset val="128"/>
      </rPr>
      <t> と</t>
    </r>
    <r>
      <rPr>
        <sz val="11"/>
        <color rgb="FF428BCA"/>
        <rFont val="メイリオ"/>
        <family val="3"/>
        <charset val="128"/>
      </rPr>
      <t>図5</t>
    </r>
    <r>
      <rPr>
        <sz val="11"/>
        <color rgb="FF333333"/>
        <rFont val="メイリオ"/>
        <family val="3"/>
        <charset val="128"/>
      </rPr>
      <t>では，30標本すべてを含むデータセットの散布図と箱ひげ図を示しました．</t>
    </r>
  </si>
  <si>
    <t>これらの実例を通して，数理統計学の複雑かつ難解な計算をする前にやるべきことがあると主張したテューキーの探索的データ解析の精神の一端をうかがい知ることができるでしょう．</t>
  </si>
  <si>
    <t>直感的な素朴統計学の強み</t>
  </si>
  <si>
    <t>さまざまな場で生物統計学を教えてきた私の目から見ると，あまりにも多くの受講生がデータ解析とは統計学であり，その統計学とは数理統計学すなわち（自分たちには理解できない）数学にほかならないという先入観を抱かされてきたようです．生物科学系や農学系の大学教育カリキュラムの大部分では，たとえ「統計学」と銘打たれた講義があったとしても（まったくないこともある），それは数理統計学であることが多く，受講生には必ずしも浸透しているとはいえない状況です．</t>
  </si>
  <si>
    <t>ここ数年，ある農学系大学の学部生を相手に生物統計学の講義を担当しています．多くの学生は中学から高校の時点で早くも「数学の苦い記憶」を植え付けられ，大学に入ってもそのトラウマを引きずっていることがあります．私はその事情を十分に理解したうえで，毎年の初回講義では，必ず「統計学は数学ではない」「データ解析の第一歩はデータを“見る”ことである」と宣言しています．その上で，テューキーの探索的データ解析が提唱する箱ひげ図などの視覚化技法を実際に見せながら，データを“見る”ことの重要性を学生に刷り込みます．</t>
  </si>
  <si>
    <t>学生側の反応はきわめて敏感で，次のような感想がいつも届きます：</t>
  </si>
  <si>
    <t>統計学は計算ばかりで難しいイメージをもっていたけど，絵でデータを読み取ることからならできるかもと思えました</t>
  </si>
  <si>
    <t>今まで数式を出すためにデータを取っているという意識だったので気づかなかったが，データがたまたま数式で表わされると考えるとそれはすごいこと</t>
  </si>
  <si>
    <t>箱ひげ図の考えに感動した．計算という計算を行わないでここまで“見える”とは</t>
  </si>
  <si>
    <t>観察データをしっかり「見る」ことはデータ解析の出発点です．多くの人は，統計分析といえば数式を用いて複雑な「計算」をするものと思い込んでいますが，それは勘違いです．テューキーの探索的データ解析から私たちが学ぶべき教訓は，いっさいの「計算」をする前に，データをちゃんと「見る」そして「読む」心構えを身につける必要があるということです．</t>
  </si>
  <si>
    <t>1. 『統計学を拓いた異才たち：経験則から科学へ進展した一世紀』（ デイヴィッド・サルツブルグ／著　竹内惠行・熊谷悦生／訳），日本経済新聞出版社，504 pp., 2010</t>
  </si>
  <si>
    <t>2. Tukey, John W.：The future of data analysis. Ann. Math. Statist., 33：1-67, 1962</t>
  </si>
  <si>
    <t>3. Tukey, John W.：Exploratory Data Analysis. Addison-Wesley, Reading, xvi ＋ 688 pp., 1977</t>
  </si>
  <si>
    <t>データの位置とばらつきを可視化しよう</t>
  </si>
  <si>
    <r>
      <t>本連載の幕開きとなる</t>
    </r>
    <r>
      <rPr>
        <u/>
        <sz val="11"/>
        <color theme="10"/>
        <rFont val="游ゴシック"/>
        <family val="3"/>
        <charset val="128"/>
        <scheme val="minor"/>
      </rPr>
      <t>前回は，統計的データ分析と聞いたときに多くの人が連想する“理論的”かつ“数学的”な統計学という先入観にひるむことはないと述べました．この世の現象は，自然界であれ人間社会であれ，例外なく不確定な要素を含みつつ立ち現れます．多かれ少なかれ偶然に支配される現象を観察したり計測したりして得られるデータが，さまざまな「ばらつき」をもっていることは当然の帰結です．</t>
    </r>
  </si>
  <si>
    <r>
      <t>しかしひるむことはありません．私たち人間は生物として進化してきた過程で，ばらつきをもつ情報をよりどころにして不確定な状況での意思決定をする認知能力を備えるようになったと考えられます．</t>
    </r>
    <r>
      <rPr>
        <u/>
        <sz val="11"/>
        <color theme="10"/>
        <rFont val="游ゴシック"/>
        <family val="3"/>
        <charset val="128"/>
        <scheme val="minor"/>
      </rPr>
      <t>前回の説明で私が強調したデータの可視化の重要性は，細かい統計計算をする前に情報を視覚化することにより，私たち誰もが人間としてもともともっている認知能力をデータ解析という作業のはじめにきちんと認めようという点にありました．</t>
    </r>
  </si>
  <si>
    <t>近年の統計分析ソフトウェアはさまざまな統計グラフィクスを描画する機能をもっています．それらをうまく使えば，私たちはデータのもつ特徴を直感的に把握することができるでしょう．それが，後に続く統計分析の足場となります．では，データを可視化する過程で，私たちはいったい「何」を読みとっているのでしょうか．今回はそれについて話をいたしましょう．</t>
  </si>
  <si>
    <t>バケツとサーチライト：データを読むための姿勢</t>
  </si>
  <si>
    <t>私たち人間（ヒト）は何も書かれていない “白紙” としてこの世に生を受けてきたわけではありません．生物としてのヒトがその進化の過程で獲得してきたさまざまな“認知的性向”はかつては生存上きっと必要な特性だったでしょう．現代人にもまちがいなく受け継がれているこの進化的遺産を否定するのではなく，逆にうまく使うことが統計学的なデータ解析の前提です．</t>
  </si>
  <si>
    <r>
      <t>もちろん，ヒトのもつ認知能力は完全ではありません．バイアスがかかることもあれば，誤りを犯すこともまれではありません．ヒトがもつこれらの“生得的認知”のありようを否定的に見るとしたら，観察者である私たちは客観的に現象やデータを見ることはもはや不可能です．しかし，</t>
    </r>
    <r>
      <rPr>
        <b/>
        <sz val="11"/>
        <color rgb="FF333333"/>
        <rFont val="メイリオ"/>
        <family val="3"/>
        <charset val="128"/>
      </rPr>
      <t>実は完璧な客観性は統計学がめざす究極の目標ではありません．むしろ，限られたデータからいかにして妥当な結論を導き出すかが統計的推論のゴールです．</t>
    </r>
    <r>
      <rPr>
        <sz val="11"/>
        <color rgb="FF333333"/>
        <rFont val="メイリオ"/>
        <family val="3"/>
        <charset val="128"/>
      </rPr>
      <t>そのためには，データをいかにうまく読みとって情報を検出できるかという点に関心が向けられるべきでしょう．</t>
    </r>
  </si>
  <si>
    <t>得られたデータをしっかり「読む」ことはデータ解析の出発点です．統計分析といえば，つい数式を用いて複雑な「計算」をすることばかりに目が向きがちですが，それは根本的にまちがっています．あらゆる「計算」をする前に，私たちはデータを「読む」必要があります．データを「読む」という観点からいえば，わたしたちがもっている“生得的認知”の能力は積極的に役に立つ武器になりえます．以下では，データを 「読む」 ための直感的方法の重要性についてお話ししましょう．</t>
  </si>
  <si>
    <r>
      <t>前回</t>
    </r>
    <r>
      <rPr>
        <u/>
        <sz val="11"/>
        <color theme="10"/>
        <rFont val="游ゴシック"/>
        <family val="3"/>
        <charset val="128"/>
        <scheme val="minor"/>
      </rPr>
      <t>のポイントは，一言でいえば，観察データをしっかり「見る」ことがデータ解析の出発点であるということでした．散布図・幹葉表示・箱ひげ図などさまざまな統計グラフィクスをうまく利用するならば，私たちが生まれつきもっている直感的な認知能力を頼りにして，数値だけでは把握しきれないデータのふるまいを視覚的に理解できるでしょう．難解な数学を理解しなければ一歩も先に進めないとあきらめるのは早計です．</t>
    </r>
  </si>
  <si>
    <t>しかし，ここで一つ問題になるのは，「データをよく見ろ」 と言われたとき，私たちは「何」を見ているのかをけっして自覚しているわけではないという点です．データセットのもつどのような特徴を私たちは読みとっているのでしょうか．</t>
  </si>
  <si>
    <t>たとえば，次のような質問を受けたことがあります：</t>
  </si>
  <si>
    <t>データセットの分布がわかりづらいときにはどのように判断すればいいのでしょうか？</t>
  </si>
  <si>
    <t>データセットの分布をグラフ化あるいは図示してイメージ化できないでしょうか？</t>
  </si>
  <si>
    <t>いずれの質問からも，生のデータを目の前にした観察者が「何」を観察すればいいのかわからずに迷っているようすがうかがえます．確かに，実験なり観察をすればデータは得られます．しかし，データセットさえあれば自動的（受動的）にしかるべき情報が私たちに流れ込んでくるわけではありません．むしろ，観察者たる私たちは自発的（積極的）にデータから情報を読みとろうとする姿勢が必要です．</t>
  </si>
  <si>
    <t>かつて，科学哲学者カール・R・ポパーはその著書『客観的知識：進化論的アプローチ』（文献2）の中で，科学的知識の獲得に関する「バケツ理論」と「サーチライト理論」とを対置させました．前者の「バケツ理論」とは，人間の五感によって知覚された観察を“バケツ”に貯めこんでいくことが知識を構成するという素朴な考え方です．ポパーは，蓄積された観察さえあればほかは何もいらないという「バケツ理論」に反対し，観察する前に私たちは検証すべき仮説を立てるべきであるとする「サーチライト理論」を提唱しました．ポパーの「サーチライト理論」によれば，</t>
  </si>
  <si>
    <t>いかなる種類の観察をなすべきか ―われわれの注意をどこに向けるべきか，どの点に関心をもつべきか ―をわれわれが学びとるのは，もっぱら仮説からだけである（文献2，p.2より引用）．</t>
  </si>
  <si>
    <r>
      <t>となります．データ解析に当てはめるならば，</t>
    </r>
    <r>
      <rPr>
        <b/>
        <sz val="11"/>
        <color rgb="FF333333"/>
        <rFont val="メイリオ"/>
        <family val="3"/>
        <charset val="128"/>
      </rPr>
      <t>私たちは単にデータを“バケツ”に受動的に溜め込むのではなく，データセットを能動的に「読む」ための“サーチライト”を用意しなければなりません．</t>
    </r>
    <r>
      <rPr>
        <sz val="11"/>
        <color rgb="FF333333"/>
        <rFont val="メイリオ"/>
        <family val="3"/>
        <charset val="128"/>
      </rPr>
      <t>いったいデータの「何」に光を当てればいいのでしょうか？</t>
    </r>
  </si>
  <si>
    <t>分布の位置とばらつきを可視化する</t>
  </si>
  <si>
    <r>
      <t>ここで，データは「変動する（ばらつく）」という真理に注目しましょう．たとえば生物を対象とする実験ならば，コントロールされた実験要因はもちろん，遺伝的変動あるいは環境的変動により，観察データにはばらつきが生じます．たとえば，</t>
    </r>
    <r>
      <rPr>
        <sz val="11"/>
        <color rgb="FF428BCA"/>
        <rFont val="メイリオ"/>
        <family val="3"/>
        <charset val="128"/>
      </rPr>
      <t>前回</t>
    </r>
    <r>
      <rPr>
        <sz val="11"/>
        <color rgb="FF333333"/>
        <rFont val="メイリオ"/>
        <family val="3"/>
        <charset val="128"/>
      </rPr>
      <t>用いた事例である栽培土壌条件を変えたときのある作物収量データを再びとり上げましょう．3通りの栽培土壌条件（「clay」 ＝粘土 ／ 「loam」 ＝ ローム ／ 「sand」 ＝ 砂）によってある作物の収量を10標本ずつ調査したデータをインデックス・プロットとして図示すると</t>
    </r>
    <r>
      <rPr>
        <sz val="11"/>
        <color rgb="FF428BCA"/>
        <rFont val="メイリオ"/>
        <family val="3"/>
        <charset val="128"/>
      </rPr>
      <t>図1</t>
    </r>
    <r>
      <rPr>
        <sz val="11"/>
        <color rgb="FF333333"/>
        <rFont val="メイリオ"/>
        <family val="3"/>
        <charset val="128"/>
      </rPr>
      <t>のようになります．</t>
    </r>
  </si>
  <si>
    <r>
      <t>全データを何の手も加えずに可視化した</t>
    </r>
    <r>
      <rPr>
        <sz val="11"/>
        <color rgb="FF428BCA"/>
        <rFont val="メイリオ"/>
        <family val="3"/>
        <charset val="128"/>
      </rPr>
      <t>図1</t>
    </r>
    <r>
      <rPr>
        <sz val="11"/>
        <color rgb="FF333333"/>
        <rFont val="メイリオ"/>
        <family val="3"/>
        <charset val="128"/>
      </rPr>
      <t>をじっと観察するうちに，私たちはこのデータセットがもつ特徴に光を当てる “サーチライト” がいくつかあることに気づきます．</t>
    </r>
    <r>
      <rPr>
        <b/>
        <sz val="11"/>
        <color rgb="FF333333"/>
        <rFont val="メイリオ"/>
        <family val="3"/>
        <charset val="128"/>
      </rPr>
      <t>まずはじめに，複数のデータの“真ん中”を計算することによりデータセットのおおまかな「位置付け」ができます．</t>
    </r>
    <r>
      <rPr>
        <sz val="11"/>
        <color rgb="FF428BCA"/>
        <rFont val="メイリオ"/>
        <family val="3"/>
        <charset val="128"/>
      </rPr>
      <t>前回</t>
    </r>
    <r>
      <rPr>
        <sz val="11"/>
        <color rgb="FF333333"/>
        <rFont val="メイリオ"/>
        <family val="3"/>
        <charset val="128"/>
      </rPr>
      <t>とり上げた箱ひげ図ではこの“真ん中”を中央値（メディアン）によって示しました．以下では，中央値の代わりに，データセットの平均値（mean）すなわちデータの総和をデータの個数で割り算した値を “真ん中” の指標としましょう．</t>
    </r>
    <r>
      <rPr>
        <sz val="11"/>
        <color rgb="FF428BCA"/>
        <rFont val="メイリオ"/>
        <family val="3"/>
        <charset val="128"/>
      </rPr>
      <t>図1</t>
    </r>
    <r>
      <rPr>
        <sz val="11"/>
        <color rgb="FF333333"/>
        <rFont val="メイリオ"/>
        <family val="3"/>
        <charset val="128"/>
      </rPr>
      <t>の上に30標本から計算した平均値（＝11.9）を横線（太実線）で記入すると次の</t>
    </r>
    <r>
      <rPr>
        <sz val="11"/>
        <color rgb="FF428BCA"/>
        <rFont val="メイリオ"/>
        <family val="3"/>
        <charset val="128"/>
      </rPr>
      <t>図2</t>
    </r>
    <r>
      <rPr>
        <sz val="11"/>
        <color rgb="FF333333"/>
        <rFont val="メイリオ"/>
        <family val="3"/>
        <charset val="128"/>
      </rPr>
      <t>が得られます．</t>
    </r>
  </si>
  <si>
    <r>
      <t>このデータセット全体の位置を示す総平均（grand mean）を“真ん中”を示す基準として，</t>
    </r>
    <r>
      <rPr>
        <b/>
        <sz val="11"/>
        <color rgb="FF333333"/>
        <rFont val="メイリオ"/>
        <family val="3"/>
        <charset val="128"/>
      </rPr>
      <t>次にそれぞれのデータが総平均から見てどれほど大きな“ばらつき”をもつかが可視化できます．</t>
    </r>
    <r>
      <rPr>
        <sz val="11"/>
        <color rgb="FF333333"/>
        <rFont val="メイリオ"/>
        <family val="3"/>
        <charset val="128"/>
      </rPr>
      <t>各データと総平均とのこの差を全偏差（total deviation）と定義します．この全偏差は，データが総平均よりも大きければ正の値をもち，逆に平均値を下回れば負の値をもちます．</t>
    </r>
    <r>
      <rPr>
        <sz val="11"/>
        <color rgb="FF428BCA"/>
        <rFont val="メイリオ"/>
        <family val="3"/>
        <charset val="128"/>
      </rPr>
      <t>図2</t>
    </r>
    <r>
      <rPr>
        <sz val="11"/>
        <color rgb="FF333333"/>
        <rFont val="メイリオ"/>
        <family val="3"/>
        <charset val="128"/>
      </rPr>
      <t>に全偏差を書き加えれば次の</t>
    </r>
    <r>
      <rPr>
        <sz val="11"/>
        <color rgb="FF428BCA"/>
        <rFont val="メイリオ"/>
        <family val="3"/>
        <charset val="128"/>
      </rPr>
      <t>図3</t>
    </r>
    <r>
      <rPr>
        <sz val="11"/>
        <color rgb="FF333333"/>
        <rFont val="メイリオ"/>
        <family val="3"/>
        <charset val="128"/>
      </rPr>
      <t>になります．</t>
    </r>
  </si>
  <si>
    <t>以上で，データセット全体の挙動を知るために“真ん中”すなわち総平均と“ばらつき”すなわち全偏差という2つの“サーチライト”によって光を当てました．</t>
  </si>
  <si>
    <r>
      <t>さて，この実験では栽培土壌を三水準で変化させてその効果を調べています．観察された収量データの値が</t>
    </r>
    <r>
      <rPr>
        <b/>
        <sz val="11"/>
        <color rgb="FF333333"/>
        <rFont val="メイリオ"/>
        <family val="3"/>
        <charset val="128"/>
      </rPr>
      <t>ばらつく原因は実験処理水準の結果でしょうか，それとも偶然誤差に起因したのでしょうか．</t>
    </r>
    <r>
      <rPr>
        <sz val="11"/>
        <color rgb="FF333333"/>
        <rFont val="メイリオ"/>
        <family val="3"/>
        <charset val="128"/>
      </rPr>
      <t>総平均および全偏差という2つの“サーチライト”だけではこの問いに答えることはできません．水準ごとに限定してデータの挙動をより詳細に探査するためには，水準ごとに計算された処理平均（treatment mean：ある水準のデータ総和÷反復数）という“サーチライト”が必要になります．実際に水準ごとに処理平均を計算すると下記のようになります：「sand」＝9.9，「clay」＝11.5，「loam」＝14.3．総平均と処理平均との差は処理偏差（treatment deviation）とよばれます．この処理平均を</t>
    </r>
    <r>
      <rPr>
        <sz val="11"/>
        <color rgb="FF428BCA"/>
        <rFont val="メイリオ"/>
        <family val="3"/>
        <charset val="128"/>
      </rPr>
      <t>図2</t>
    </r>
    <r>
      <rPr>
        <sz val="11"/>
        <color rgb="FF333333"/>
        <rFont val="メイリオ"/>
        <family val="3"/>
        <charset val="128"/>
      </rPr>
      <t>に記入すると</t>
    </r>
    <r>
      <rPr>
        <sz val="11"/>
        <color rgb="FF428BCA"/>
        <rFont val="メイリオ"/>
        <family val="3"/>
        <charset val="128"/>
      </rPr>
      <t>図4</t>
    </r>
    <r>
      <rPr>
        <sz val="11"/>
        <color rgb="FF333333"/>
        <rFont val="メイリオ"/>
        <family val="3"/>
        <charset val="128"/>
      </rPr>
      <t>になります．</t>
    </r>
  </si>
  <si>
    <t>太実線で示された総平均がデータセット全体の“真ん中”を示す基準値であるのに対し，細実線で示された処理平均は各水準に限定された“真ん中”を示す基準値といえます．同じ“サーチライト”ではあっても，総平均と処理平均ではその射程の広さに違いがあります．</t>
  </si>
  <si>
    <r>
      <t>処理平均によって各水準ごとの“真ん中”が確定したならば，各水準内のデータの“ばらつき”を誤差偏差（error deviation：水準内データ−処理平均）として表示できます（</t>
    </r>
    <r>
      <rPr>
        <u/>
        <sz val="11"/>
        <color theme="10"/>
        <rFont val="游ゴシック"/>
        <family val="3"/>
        <charset val="128"/>
        <scheme val="minor"/>
      </rPr>
      <t>図5）．</t>
    </r>
  </si>
  <si>
    <r>
      <t>このように，元のデータセットに対して“真ん中”を示す平均と“ばらつき”示す偏差という2つの“サーチライト”を導入することで，データセットのふるまいに関する「可視化」がきわめて直感的に実現されることが理解できるでしょう．データのもつ“ばらつき”は数値のままでは可視化できません．しかし，上で示したように一つひとつ</t>
    </r>
    <r>
      <rPr>
        <b/>
        <sz val="11"/>
        <color rgb="FF333333"/>
        <rFont val="メイリオ"/>
        <family val="3"/>
        <charset val="128"/>
      </rPr>
      <t>グラフ化することによって，私たちは“ばらつき”のもつ構造を直感的に理解することができるようになります．</t>
    </r>
    <r>
      <rPr>
        <sz val="11"/>
        <color rgb="FF333333"/>
        <rFont val="メイリオ"/>
        <family val="3"/>
        <charset val="128"/>
      </rPr>
      <t>次回以降に登場することになる水準間の差の検定あるいは分散分析（analysis of variance）という方法の基礎には，データの“ばらつき”こそ情報ソースなのだという信念があるのです．</t>
    </r>
  </si>
  <si>
    <t>意外なことに統計学の歴史を振り返ると，データセットの“真ん中”の指標として「平均」を用いるという考え方は17世紀以前にはまったく見当たらないと統計学史家イアン・ハッキングは指摘しています：</t>
  </si>
  <si>
    <t>平均化という概念自体が新しいものであり，1650年以前には人々は平均をとらなかったので，平均を観察できた人はほとんどなかったのである （文献1，p.155より引用）．</t>
  </si>
  <si>
    <t>直感的に理解しやすい平均でさえ歴史的に新しい概念であるとしたら，平均を踏まえたデータのばらつきの指標を考えつくのがさらに遅れたとしても不思議ではありません．</t>
  </si>
  <si>
    <t>指標としての平均と偏差は数値的なデータ解析のスタートラインをも与えます．直感的なデータ解析から定量的な統計分析への移行に複雑難解な数学は必要ありません．私たちに求められているのは，自らの目でしっかりデータを見る姿勢にほかならないのです．</t>
  </si>
  <si>
    <t>統計的推論はアブダクションである</t>
  </si>
  <si>
    <t>全数調査のように母集団をすべて調べ尽くす状況では，データセット（＝母集団）は集められた全情報の要約という記述統計としての意味をもちます．一方，母集団からの有限個のサンプル抽出を考える推測統計の場合には，ばらつきのある，すなわち変動のあるデータに基いて，母集団に関する未知パラメーター（真の平均や分散の値）を推論するという状況が生じます．通常のデータ解析は有限個の標本データに基づく推測統計を意味しているので，既知の知見から未知のものを推論するという過程が必ず含まれます．</t>
  </si>
  <si>
    <t>データ解析の第一段階であるデータの可視化はその後に続く統計的推論の方向づけをするきわめて重要な意義を担っています．実験や観察によって得られたデータはそのまま鵜呑みにはできません．データに含まれているかもしれないさまざまな間違いやノイズ，ばらつきや偏りは，データを蓄積しさえすればいつの間にか真実に到達できるという“バケツ理論”の素朴な実証主義とは相容れません．むしろ，観察されたデータを批判的に吟味することにより，必要に応じて“サーチライト”を照射しながらデータのふるまいを調べるスタンスが必要でしょう．</t>
  </si>
  <si>
    <r>
      <t>データ解析を踏まえた統計学的推論「アブダクション（abduction）」という推論形式にしたがっています．</t>
    </r>
    <r>
      <rPr>
        <b/>
        <sz val="11"/>
        <color rgb="FF333333"/>
        <rFont val="メイリオ"/>
        <family val="3"/>
        <charset val="128"/>
      </rPr>
      <t>推論様式としてのアブダクションは，伝統的な帰納や演繹とは異なり，データを説明するために立てられた仮説の真偽を問いません．同一のデータを説明しようと競合する複数の仮説の間で，データを証拠とする相対的なランキングを与え，それを踏まえてもっともよい仮説を選び出します．</t>
    </r>
  </si>
  <si>
    <t>歴史学者カルロ・ギンズブルグはデータがもつ情報的価値について次のように述べました：</t>
  </si>
  <si>
    <t>資料は実証主義者たちが信じているように開かれた窓でもなければ，懐疑論者たちが主張するような視界をさまたげる壁でもない．いってみれば，それらは歪んだガラスにたとえることができるのだ （文献3，p.48より引用）．</t>
  </si>
  <si>
    <t>ギンズブルグはデータを鵜呑みにしたり頭から拒否することなく目の前のデータ（資料）を批判的に検討する態度が必要だと強調しました．データが仮説に対してもつ証拠として価値を認めるギンズブルグの結論は統計学の立場からも吟味する価値があります：</t>
  </si>
  <si>
    <t>ひとは証拠を逆撫でしながら，それをつくりだした者たちの意図にさからって，読むすべを学ばなければならない （文献3，p.46より引用）．</t>
  </si>
  <si>
    <t>データという “歪んだガラス” を通して見るということは，データと仮説のいずれに対しても 「真偽」 を問うことなく，もっと弱い論理的関係を両者の間に置くことです．それはまた，目の前にある観察データをそれぞれの対立仮説がどれほどうまく説明できるかを数値化し，その善し悪しによってランキングするという意味でもあります．証拠としてのデータが仮説に与える経験的支持は，演繹や帰納が含意する論理的真偽に比べればはるかに弱い関係ですが，それでもなおデータによる仮説の選択力は失われてはいません．われわれは証拠によってより強く支持される仮説を選ぶという基準を置くことができるからです．</t>
  </si>
  <si>
    <r>
      <t>データを十分に「逆撫で」したうえで最良の仮説へのアブダクションをすることが統計学の最終目標です．そのためには，何の熟慮もなく単に「計算」するのではなく，前もってデータをよく 「見る」 心構えが私たちには求められています．統計解析に先立つデータ処理の“核心”は「視覚化」にあります．</t>
    </r>
    <r>
      <rPr>
        <b/>
        <sz val="11"/>
        <color rgb="FF333333"/>
        <rFont val="メイリオ"/>
        <family val="3"/>
        <charset val="128"/>
      </rPr>
      <t>生のデータの挙動がよく“見える”ようなグラフを描くこと，そしていろいろなグラフを併用して視点を変えてデータを“見つめる”ことは，私たちの直感的な“統計センス”と生得的な“認知的能力”のもつ利点を積極的に活用したデータ解析の第一歩</t>
    </r>
    <r>
      <rPr>
        <sz val="11"/>
        <color rgb="FF333333"/>
        <rFont val="メイリオ"/>
        <family val="3"/>
        <charset val="128"/>
      </rPr>
      <t>となります．</t>
    </r>
  </si>
  <si>
    <t>では，データの視覚化に続く次なる一歩とは何か．次回は確率分布とパラメトリック統計学に関する話題に移ることにしましょう．</t>
  </si>
  <si>
    <t>1. Ian Hacking：The Emegence of Probability: A Philosophical Study of Early Ideas about Probability, Induction and Statistical Inference, Second Edition, 2006</t>
  </si>
  <si>
    <t>『確率の出現』（イアン・ハッキング／著　広田すみれ，森元良太／訳），慶應義塾大学出版会，2013</t>
  </si>
  <si>
    <t>2. Karl R. Popper：Objective Knowledge: An Evolutionary Approach. Clarendon Press, 1972</t>
  </si>
  <si>
    <t>『客観的知識：進化論的アプローチ』（カール・R・ポパー／著　森博／訳），木鐸社，1974</t>
  </si>
  <si>
    <t>3. Carlo Ginzburg：Rapporti di forza: storia, retorica, prova. Giangiacomo Feltrinelli Editore, 2000</t>
  </si>
  <si>
    <t>『歴史・レトリック・立証』（カルロ・ギンズブルグ／著　上村忠男／訳），みすず書房，2001</t>
  </si>
  <si>
    <t>データのふるまいをモデル化する</t>
  </si>
  <si>
    <r>
      <t>そもそも私たちがデータを取るのは，そのデータに基づいて何らかの推論を行なうためです．</t>
    </r>
    <r>
      <rPr>
        <u/>
        <sz val="11"/>
        <color theme="10"/>
        <rFont val="游ゴシック"/>
        <family val="3"/>
        <charset val="128"/>
        <scheme val="minor"/>
      </rPr>
      <t>前回は，データに基づく推論は一般的に「アブダクション（abduction）」という論理形式をもつと言いました．アブダクションという推論の本質は，データに照らしたとき，数ある仮説のいずれが“ベスト”であるかを判定することです．</t>
    </r>
  </si>
  <si>
    <r>
      <t>アブダクションの要点は，</t>
    </r>
    <r>
      <rPr>
        <b/>
        <sz val="8"/>
        <color rgb="FF333333"/>
        <rFont val="メイリオ"/>
        <family val="3"/>
        <charset val="128"/>
      </rPr>
      <t>選び出された“ベスト”の仮説が必ずしも最終的な“真実”である必要はない</t>
    </r>
    <r>
      <rPr>
        <sz val="8"/>
        <color rgb="FF333333"/>
        <rFont val="メイリオ"/>
        <family val="3"/>
        <charset val="128"/>
      </rPr>
      <t>ことです．時々刻々と変わるデータを前にして，私たちは「真実は何か？」と血眼になる必要はありません．ある時点で“ベスト”と判定された説明が，あくる日には“ベスト”の地位から陥落したとしてもまったく何の問題もありません．“ベスト”は究極的な真実とはかぎらないという点を理解することはとても重要です．</t>
    </r>
  </si>
  <si>
    <t>絶えず変わり続けるデータに対してその都度アブダクションを実行し続ける作業に終わりはありません．統計的データ分析もまた同じく，果てしない推論の連鎖がよりよい仮説や説明を私たちに提示してくれるのです．統計学はひと振りすれば真実をつかみとれる打ち出の小槌ではありません．データが変わればそれとともに“ベスト”の仮説はどのように変わるのかを追跡するためのツールが統計的手法なのです．</t>
  </si>
  <si>
    <t>今回は，データのふるまいをより詳細に捉える第一歩として「モデル」という考え方について説明します．</t>
  </si>
  <si>
    <t>統計的モデルをつくるのは人間である</t>
  </si>
  <si>
    <t>統計的データ解析と聞けば，ふつう，データを統計学的に「説明」することと思われるでしょう．では，ここでいう「説明」とはいかなることなのか．それについてまずはじめに考えてみましょう．観察データを前にした私たちは，データからいったい何が言えるのかについてあれこれ考察を重ねます．</t>
  </si>
  <si>
    <r>
      <t>たとえば</t>
    </r>
    <r>
      <rPr>
        <u/>
        <sz val="11"/>
        <color theme="10"/>
        <rFont val="游ゴシック"/>
        <family val="3"/>
        <charset val="128"/>
        <scheme val="minor"/>
      </rPr>
      <t>図1の仮想例を見てください．この図は，仮想的な化学実験での反応基質量と生成物量の観察データの散布図で，それぞれの実験では生成物量の偶然的ばらつきの大きさが異なっています．いずれの仮想実験でも，反応材料である基質量を変化させたときに反応後の生成物量がどのように変化するかを調べるために，各100回の実験をくり返しました．得られた観察データは散布図中の◯で表示されています．</t>
    </r>
  </si>
  <si>
    <r>
      <t>たとえば，生成物量のばらつきがない</t>
    </r>
    <r>
      <rPr>
        <sz val="11"/>
        <color rgb="FF428BCA"/>
        <rFont val="メイリオ"/>
        <family val="3"/>
        <charset val="128"/>
      </rPr>
      <t>図1A</t>
    </r>
    <r>
      <rPr>
        <sz val="11"/>
        <color rgb="FF333333"/>
        <rFont val="メイリオ"/>
        <family val="3"/>
        <charset val="128"/>
      </rPr>
      <t>の実験結果を見たとき，私たちは直感的に基質量と生成物量との間には“正の比例関係”，すなわち基質量が増えれば生成物量も比例して増えるという直線状の相関性を強くイメージします．生成物量のばらつきがより大きい</t>
    </r>
    <r>
      <rPr>
        <sz val="11"/>
        <color rgb="FF428BCA"/>
        <rFont val="メイリオ"/>
        <family val="3"/>
        <charset val="128"/>
      </rPr>
      <t>図1B，C</t>
    </r>
    <r>
      <rPr>
        <sz val="11"/>
        <color rgb="FF333333"/>
        <rFont val="メイリオ"/>
        <family val="3"/>
        <charset val="128"/>
      </rPr>
      <t>でも，まちがいなく大半の読者は同様の“正の比例関係”のイメージを抱くでしょう．ばらつきが最大の</t>
    </r>
    <r>
      <rPr>
        <sz val="11"/>
        <color rgb="FF428BCA"/>
        <rFont val="メイリオ"/>
        <family val="3"/>
        <charset val="128"/>
      </rPr>
      <t>図1D</t>
    </r>
    <r>
      <rPr>
        <sz val="11"/>
        <color rgb="FF333333"/>
        <rFont val="メイリオ"/>
        <family val="3"/>
        <charset val="128"/>
      </rPr>
      <t>になると，ちょっと見ただけではわかりづらくなりますが，それでも“正の比例関係”をイメージすることは困難ではないはずです．</t>
    </r>
  </si>
  <si>
    <r>
      <t>可視化されたデータを説明するために私たちが仮定（イメージ）する変量間の関係性，これがまさしく「モデル」とよばれるものです．得られたデータをどのように説明できれば，すなわちどのようなモデルを想定すれば私たちは納得できるのか．</t>
    </r>
    <r>
      <rPr>
        <b/>
        <sz val="11"/>
        <color rgb="FF333333"/>
        <rFont val="メイリオ"/>
        <family val="3"/>
        <charset val="128"/>
      </rPr>
      <t>統計学のリクツや数式を持ち出す前に，私たちはデータとの「対話」を通して可能性のある「モデル」を心のなかで造形する必要があります．</t>
    </r>
    <r>
      <rPr>
        <sz val="11"/>
        <color rgb="FF333333"/>
        <rFont val="メイリオ"/>
        <family val="3"/>
        <charset val="128"/>
      </rPr>
      <t>前回までの記事で私が「生のデータをさまざまなグラフを用いて視覚化するのが先決である」と強調したのは，データとのこの視覚的な対話が統計的データ分析の次の一歩となるモデルの構築を左右するからです．</t>
    </r>
  </si>
  <si>
    <r>
      <t>統計学の立場から</t>
    </r>
    <r>
      <rPr>
        <u/>
        <sz val="11"/>
        <color theme="10"/>
        <rFont val="游ゴシック"/>
        <family val="3"/>
        <charset val="128"/>
        <scheme val="minor"/>
      </rPr>
      <t>図1についてもう少し詳しく見直しましょう．この仮想実験では，基質量と生成物量という2つの変数 〔正確には確率変数（random variable）あるいは変量（variate）とよぶ〕 の間に何らかの「直線的関係」があるというモデルを仮定しても問題ないということです．この直線的な関係性を数式によって表現するならば，基質量（X）と生成物量（Y）に対する，Y＝aX＋b（aとbは定数）という一次関数となります．一次関数によって記述される統計モデルは線形モデル（linear model）とよばれ，統計モデリングのなかではもっともよく用いられるタイプのモデルです．</t>
    </r>
  </si>
  <si>
    <r>
      <t>実際に</t>
    </r>
    <r>
      <rPr>
        <sz val="11"/>
        <color rgb="FF428BCA"/>
        <rFont val="メイリオ"/>
        <family val="3"/>
        <charset val="128"/>
      </rPr>
      <t>図1</t>
    </r>
    <r>
      <rPr>
        <sz val="11"/>
        <color rgb="FF333333"/>
        <rFont val="メイリオ"/>
        <family val="3"/>
        <charset val="128"/>
      </rPr>
      <t>を作図したとき，私は 「生成物量＝基質量」 という直線的比例関係の式を与えたうえで，生成物量にランダムなばらつきを付加しました．つまり，私が与えた式は 「生成物量＝基質量＋ばらつき」 となります．</t>
    </r>
    <r>
      <rPr>
        <sz val="11"/>
        <color rgb="FF428BCA"/>
        <rFont val="メイリオ"/>
        <family val="3"/>
        <charset val="128"/>
      </rPr>
      <t>図2</t>
    </r>
    <r>
      <rPr>
        <sz val="11"/>
        <color rgb="FF333333"/>
        <rFont val="メイリオ"/>
        <family val="3"/>
        <charset val="128"/>
      </rPr>
      <t>では，</t>
    </r>
    <r>
      <rPr>
        <sz val="11"/>
        <color rgb="FF428BCA"/>
        <rFont val="メイリオ"/>
        <family val="3"/>
        <charset val="128"/>
      </rPr>
      <t>図1</t>
    </r>
    <r>
      <rPr>
        <sz val="11"/>
        <color rgb="FF333333"/>
        <rFont val="メイリオ"/>
        <family val="3"/>
        <charset val="128"/>
      </rPr>
      <t>の各実験ごとに私が設定した比例関係の式のグラフを重ねました．読者のみなさんはこの式の直線が自分が予想したイメージ（すなわち線形モデル）から大きく外れていないことに安心したのではないでしょうか．</t>
    </r>
  </si>
  <si>
    <t>モデルと本質：既知から未知へのアブダクション</t>
  </si>
  <si>
    <r>
      <t>しかし，データ解析の現場では変量間の関係を支配する“真”の式はいつまでも未知のまま現象の背後に隠れています．私たちにできることは</t>
    </r>
    <r>
      <rPr>
        <b/>
        <sz val="11"/>
        <color rgb="FF333333"/>
        <rFont val="メイリオ"/>
        <family val="3"/>
        <charset val="128"/>
      </rPr>
      <t>データとの視覚的対話を通して，自分が立てたモデルがどれほど説得力のある説明を提示できるのかをアブダクションを通して明らかにする</t>
    </r>
    <r>
      <rPr>
        <sz val="11"/>
        <color rgb="FF333333"/>
        <rFont val="メイリオ"/>
        <family val="3"/>
        <charset val="128"/>
      </rPr>
      <t>ことだけです．</t>
    </r>
  </si>
  <si>
    <r>
      <t>では，観察データに対して想定されたモデルを当てはめることにより，私たちはいったい何を説明しようとするのでしょうか？ </t>
    </r>
    <r>
      <rPr>
        <u/>
        <sz val="11"/>
        <color theme="10"/>
        <rFont val="游ゴシック"/>
        <family val="3"/>
        <charset val="128"/>
        <scheme val="minor"/>
      </rPr>
      <t>図1の有限個のデータ点に対して直線モデルを当てはめるとき，私たちはある信念を発動しています．それは，観察データの背後には不可視の一般的な関係性・規則性（本質）が潜んでいて，それが現実世界に可視化された結果，すなわち観察データの生起を支配しているという信念です．</t>
    </r>
  </si>
  <si>
    <r>
      <t>図1</t>
    </r>
    <r>
      <rPr>
        <sz val="11"/>
        <color rgb="FF333333"/>
        <rFont val="メイリオ"/>
        <family val="3"/>
        <charset val="128"/>
      </rPr>
      <t>の例でいえば，基質量と生成物量との間には直線的な比例関係があるという“本質的”な規則性があって，個々の観察データ点はこの本質的関係性から生み出されたという信念を支持しています．もちろん，</t>
    </r>
    <r>
      <rPr>
        <sz val="11"/>
        <color rgb="FF428BCA"/>
        <rFont val="メイリオ"/>
        <family val="3"/>
        <charset val="128"/>
      </rPr>
      <t>図2</t>
    </r>
    <r>
      <rPr>
        <sz val="11"/>
        <color rgb="FF333333"/>
        <rFont val="メイリオ"/>
        <family val="3"/>
        <charset val="128"/>
      </rPr>
      <t>を見ればすぐにわかるように，ある基質量のもとで直線的な比例関係から期待される生成物量と実際に観察された生成物量との間には違いがあります．しかし，その違いは背後に潜む直線的な比例関係が間違っていることを意味するのではなく，現実のデータはランダムなばらつき（誤差）をともなって出現しているからだと解釈されます．「生成物量＝基質量＋ばらつき」という</t>
    </r>
    <r>
      <rPr>
        <b/>
        <sz val="11"/>
        <color rgb="FF333333"/>
        <rFont val="メイリオ"/>
        <family val="3"/>
        <charset val="128"/>
      </rPr>
      <t>私たちのデータ解釈は，「実現値＝期待値＋誤差」という統計学的思考の根源と深く結びついている</t>
    </r>
    <r>
      <rPr>
        <sz val="11"/>
        <color rgb="FF333333"/>
        <rFont val="メイリオ"/>
        <family val="3"/>
        <charset val="128"/>
      </rPr>
      <t>のです．</t>
    </r>
  </si>
  <si>
    <t>観察データの背後には不可視の本質（essence）があるという信念は心理学的本質主義（psychological essentialism）とよばれています．私たちが想定するモデルは観察データを説明するための「心理的本質」を可視化しているとみなすならば，心理的本質主義の観点から統計学における「説明」の意味がすっきりと理解できます．私たちはもともとばらつきをもったデータ点を一つひとつ別々に理解することはありません．むしろ，データの集まり（データセット）の全体を一挙に説明できる共通要因（心理的本質）を仮定し，その共通要因を通してより単純な説明を試みます．</t>
  </si>
  <si>
    <t>データ解析における「モデル」はまさにこの要求に応えているといえるでしょう．複雑な現実を単純なモデルによって説明しようとするのは私たちの側の事情であって，現実世界が単純であるからとは決していえません．むしろ，私たちのもつ認知的特性と整合性の良い単純なモデルによる説明を妥当なものとして受け入れていると考えるべきでしょう．</t>
  </si>
  <si>
    <r>
      <t>図1</t>
    </r>
    <r>
      <rPr>
        <sz val="11"/>
        <color rgb="FF333333"/>
        <rFont val="メイリオ"/>
        <family val="3"/>
        <charset val="128"/>
      </rPr>
      <t>のデータを見ただけでは決して</t>
    </r>
    <r>
      <rPr>
        <sz val="11"/>
        <color rgb="FF428BCA"/>
        <rFont val="メイリオ"/>
        <family val="3"/>
        <charset val="128"/>
      </rPr>
      <t>図2</t>
    </r>
    <r>
      <rPr>
        <sz val="11"/>
        <color rgb="FF333333"/>
        <rFont val="メイリオ"/>
        <family val="3"/>
        <charset val="128"/>
      </rPr>
      <t>の“真”に到達することはできません．たとえ自明であるように見えたとしても，</t>
    </r>
    <r>
      <rPr>
        <b/>
        <sz val="11"/>
        <color rgb="FF333333"/>
        <rFont val="メイリオ"/>
        <family val="3"/>
        <charset val="128"/>
      </rPr>
      <t>私たちが行っていることはあくまでもアブダクションという推論です．</t>
    </r>
    <r>
      <rPr>
        <sz val="11"/>
        <color rgb="FF428BCA"/>
        <rFont val="メイリオ"/>
        <family val="3"/>
        <charset val="128"/>
      </rPr>
      <t>図2</t>
    </r>
    <r>
      <rPr>
        <sz val="11"/>
        <color rgb="FF333333"/>
        <rFont val="メイリオ"/>
        <family val="3"/>
        <charset val="128"/>
      </rPr>
      <t>を見て安心できたとするならば，それは私たちが既知のデータから推論したモデルが，仮想実験を実行したときの“真”の変量間関係と一致したからにほかならないからです．</t>
    </r>
  </si>
  <si>
    <t>推測統計学におけるアブダクションは，有限個の観察データという既知の情報に基いて，背後にひかえる未知の母集団に関する推論を行ないます．そのためのツールが，これまで述べてきたモデルです．推測統計学でのモデルは，抽出された標本（サンプル）のふるまいを支配していると仮定される母集団の一般的規則性を明示化したものです．アブダクションという推論を通じて，データのばらつきを確率分布という数式によって記述したり，母集団の未知パラメーターをデータに基づいて推定するパラメトリック統計学の世界に私たちはすでに足を踏み入れているのです．</t>
  </si>
  <si>
    <t>よりよいモデルとは何か？</t>
  </si>
  <si>
    <t>既知から未知への跳躍をもくろむアブダクションには「心理的本質主義」の発動が求められます．観察データをじっと見つめる私たちは，既知の情報断片を何とかうまくつなぎあわせて未知の説明原理や法則性を導出しようとします．運よくデータを“きれいに”説明できるモデルが構築できる見込みがあるならば，そのとき私たちは現実世界での観察データを支配する不可視の“本質”をつかむことができたという信念をもつでしょう．この意味で，統計モデルは人間のもつ心理的本質主義を映す鏡であるということができます．</t>
  </si>
  <si>
    <r>
      <t>図1</t>
    </r>
    <r>
      <rPr>
        <sz val="11"/>
        <color rgb="FF333333"/>
        <rFont val="メイリオ"/>
        <family val="3"/>
        <charset val="128"/>
      </rPr>
      <t>と</t>
    </r>
    <r>
      <rPr>
        <sz val="11"/>
        <color rgb="FF428BCA"/>
        <rFont val="メイリオ"/>
        <family val="3"/>
        <charset val="128"/>
      </rPr>
      <t>図2</t>
    </r>
    <r>
      <rPr>
        <sz val="11"/>
        <color rgb="FF333333"/>
        <rFont val="メイリオ"/>
        <family val="3"/>
        <charset val="128"/>
      </rPr>
      <t>では変量間の単純な直線的関係性を例にとって，データとモデルとの関係について説明しました．それよりも複雑な例を</t>
    </r>
    <r>
      <rPr>
        <sz val="11"/>
        <color rgb="FF428BCA"/>
        <rFont val="メイリオ"/>
        <family val="3"/>
        <charset val="128"/>
      </rPr>
      <t>図3</t>
    </r>
    <r>
      <rPr>
        <sz val="11"/>
        <color rgb="FF333333"/>
        <rFont val="メイリオ"/>
        <family val="3"/>
        <charset val="128"/>
      </rPr>
      <t>にあげました．この</t>
    </r>
    <r>
      <rPr>
        <sz val="11"/>
        <color rgb="FF428BCA"/>
        <rFont val="メイリオ"/>
        <family val="3"/>
        <charset val="128"/>
      </rPr>
      <t>図3A</t>
    </r>
    <r>
      <rPr>
        <sz val="11"/>
        <color rgb="FF333333"/>
        <rFont val="メイリオ"/>
        <family val="3"/>
        <charset val="128"/>
      </rPr>
      <t>は，</t>
    </r>
    <r>
      <rPr>
        <sz val="11"/>
        <color rgb="FF428BCA"/>
        <rFont val="メイリオ"/>
        <family val="3"/>
        <charset val="128"/>
      </rPr>
      <t>図1</t>
    </r>
    <r>
      <rPr>
        <sz val="11"/>
        <color rgb="FF333333"/>
        <rFont val="メイリオ"/>
        <family val="3"/>
        <charset val="128"/>
      </rPr>
      <t>と同じく，変量間の直線的関係性をモデルとして採用するならば容易に説明できるでしょう．しかし，</t>
    </r>
    <r>
      <rPr>
        <sz val="11"/>
        <color rgb="FF428BCA"/>
        <rFont val="メイリオ"/>
        <family val="3"/>
        <charset val="128"/>
      </rPr>
      <t>図3B</t>
    </r>
    <r>
      <rPr>
        <sz val="11"/>
        <color rgb="FF333333"/>
        <rFont val="メイリオ"/>
        <family val="3"/>
        <charset val="128"/>
      </rPr>
      <t>の場合はそうはいきません．この場合は何らかの曲線的な関係式をモデルとして要求されるでしょう．同様に，</t>
    </r>
    <r>
      <rPr>
        <sz val="11"/>
        <color rgb="FF428BCA"/>
        <rFont val="メイリオ"/>
        <family val="3"/>
        <charset val="128"/>
      </rPr>
      <t>図3C</t>
    </r>
    <r>
      <rPr>
        <sz val="11"/>
        <color rgb="FF333333"/>
        <rFont val="メイリオ"/>
        <family val="3"/>
        <charset val="128"/>
      </rPr>
      <t>の場合はより複雑な曲線関係をもとに説明しなければならないでしょう．それでも，</t>
    </r>
    <r>
      <rPr>
        <sz val="11"/>
        <color rgb="FF428BCA"/>
        <rFont val="メイリオ"/>
        <family val="3"/>
        <charset val="128"/>
      </rPr>
      <t>図3B</t>
    </r>
    <r>
      <rPr>
        <sz val="11"/>
        <color rgb="FF333333"/>
        <rFont val="メイリオ"/>
        <family val="3"/>
        <charset val="128"/>
      </rPr>
      <t>ならばモデルとして二次関数を当てはめ，</t>
    </r>
    <r>
      <rPr>
        <sz val="11"/>
        <color rgb="FF428BCA"/>
        <rFont val="メイリオ"/>
        <family val="3"/>
        <charset val="128"/>
      </rPr>
      <t>図3C</t>
    </r>
    <r>
      <rPr>
        <sz val="11"/>
        <color rgb="FF333333"/>
        <rFont val="メイリオ"/>
        <family val="3"/>
        <charset val="128"/>
      </rPr>
      <t>ならば三次関数を当てはめる読者がきっと多いのではないでしょうか．しかし，</t>
    </r>
    <r>
      <rPr>
        <sz val="11"/>
        <color rgb="FF428BCA"/>
        <rFont val="メイリオ"/>
        <family val="3"/>
        <charset val="128"/>
      </rPr>
      <t>図3D</t>
    </r>
    <r>
      <rPr>
        <sz val="11"/>
        <color rgb="FF333333"/>
        <rFont val="メイリオ"/>
        <family val="3"/>
        <charset val="128"/>
      </rPr>
      <t>のケースでは，当てはめるべきモデルに関する読者の意見はわかれるにちがいありません．</t>
    </r>
  </si>
  <si>
    <r>
      <t>単純な</t>
    </r>
    <r>
      <rPr>
        <sz val="11"/>
        <color rgb="FF428BCA"/>
        <rFont val="メイリオ"/>
        <family val="3"/>
        <charset val="128"/>
      </rPr>
      <t>図1</t>
    </r>
    <r>
      <rPr>
        <sz val="11"/>
        <color rgb="FF333333"/>
        <rFont val="メイリオ"/>
        <family val="3"/>
        <charset val="128"/>
      </rPr>
      <t>の状況では表面化しなかった問題点が，ここで浮上してきます．それはある観察データに対してどのようなモデルを当てはめるべきかは先験的には決めることができないという点です．</t>
    </r>
    <r>
      <rPr>
        <sz val="11"/>
        <color rgb="FF428BCA"/>
        <rFont val="メイリオ"/>
        <family val="3"/>
        <charset val="128"/>
      </rPr>
      <t>図3</t>
    </r>
    <r>
      <rPr>
        <sz val="11"/>
        <color rgb="FF333333"/>
        <rFont val="メイリオ"/>
        <family val="3"/>
        <charset val="128"/>
      </rPr>
      <t>の作図をする上で私が用いた“真”の変量間関係を重ね書きすると</t>
    </r>
    <r>
      <rPr>
        <sz val="11"/>
        <color rgb="FF428BCA"/>
        <rFont val="メイリオ"/>
        <family val="3"/>
        <charset val="128"/>
      </rPr>
      <t>図4</t>
    </r>
    <r>
      <rPr>
        <sz val="11"/>
        <color rgb="FF333333"/>
        <rFont val="メイリオ"/>
        <family val="3"/>
        <charset val="128"/>
      </rPr>
      <t>のようになります．</t>
    </r>
    <r>
      <rPr>
        <sz val="11"/>
        <color rgb="FF428BCA"/>
        <rFont val="メイリオ"/>
        <family val="3"/>
        <charset val="128"/>
      </rPr>
      <t>図3D</t>
    </r>
    <r>
      <rPr>
        <sz val="11"/>
        <color rgb="FF333333"/>
        <rFont val="メイリオ"/>
        <family val="3"/>
        <charset val="128"/>
      </rPr>
      <t>以外の3つのケースについてはおそらく大半の読者の予想通りでしょう．しかし，</t>
    </r>
    <r>
      <rPr>
        <sz val="11"/>
        <color rgb="FF428BCA"/>
        <rFont val="メイリオ"/>
        <family val="3"/>
        <charset val="128"/>
      </rPr>
      <t>図3D</t>
    </r>
    <r>
      <rPr>
        <sz val="11"/>
        <color rgb="FF333333"/>
        <rFont val="メイリオ"/>
        <family val="3"/>
        <charset val="128"/>
      </rPr>
      <t>の関係式をデータから推察することは誰にとっても不可能だったにちがいありません．</t>
    </r>
  </si>
  <si>
    <r>
      <t>アブダクションは可能なモデル群からデータに照らして“ベスト”を選び出すことであると述べました．</t>
    </r>
    <r>
      <rPr>
        <sz val="11"/>
        <color rgb="FF428BCA"/>
        <rFont val="メイリオ"/>
        <family val="3"/>
        <charset val="128"/>
      </rPr>
      <t>図3D</t>
    </r>
    <r>
      <rPr>
        <sz val="11"/>
        <color rgb="FF333333"/>
        <rFont val="メイリオ"/>
        <family val="3"/>
        <charset val="128"/>
      </rPr>
      <t>以外の3つの場合は，現実味のあるモデルは最初から1つしかなかったので，相対的な判定をするまでもありません．しかし，</t>
    </r>
    <r>
      <rPr>
        <sz val="11"/>
        <color rgb="FF428BCA"/>
        <rFont val="メイリオ"/>
        <family val="3"/>
        <charset val="128"/>
      </rPr>
      <t>図3D</t>
    </r>
    <r>
      <rPr>
        <sz val="11"/>
        <color rgb="FF333333"/>
        <rFont val="メイリオ"/>
        <family val="3"/>
        <charset val="128"/>
      </rPr>
      <t>の場合は当てはまりそうなモデルの選択肢はいくつかあるでしょう．このケースの“真”の変量間関係は五次関数によって支配されています．したがって，ある程度の高い次数をもつ関係式はアブダクションの対象として列挙できるでしょう．</t>
    </r>
  </si>
  <si>
    <r>
      <t>アブダクションは「真実」を言い当てる予言を行なうのではなく，観察データを説明するには選択肢中のどのモデルが「よりよい」かを比較検討する推論作業です．ここでいう「よりよいモデル」とは「より真実に近いモデル」とはかぎりません．むしろ，既知の知見から未知への推論の観点に立って，どのモデルが“ベスト”であるかを考えることが肝要です．例えば，</t>
    </r>
    <r>
      <rPr>
        <u/>
        <sz val="11"/>
        <color theme="10"/>
        <rFont val="游ゴシック"/>
        <family val="3"/>
        <charset val="128"/>
        <scheme val="minor"/>
      </rPr>
      <t>図3Dにおいて，関数の次数を上げてモデルをもっと複雑にすれば，データとの当てはまりももっとよくなるでしょう．しかし，複雑すぎるモデルはデータのちょっとしたノイズや変動に過敏になりすぎるという弊害があります．統計モデルのよしあしの評価基準については，のちの連載で説明するつもりです．</t>
    </r>
  </si>
  <si>
    <r>
      <t>科学哲学者 Elliott Sober は，アブダクションに基づくデータからの推論には最節約原理（the principle of parsimony）が重要であると論じます（文献，Sober 1988）．数ある対立モデルの中から，できるだけ“単純”なモデルを用いてデータを説明するという最節約原理は，哲学の世界では，長らくオッカムの剃刀（Occam’s razor）とよばれてきました．</t>
    </r>
    <r>
      <rPr>
        <b/>
        <sz val="11"/>
        <color rgb="FF333333"/>
        <rFont val="メイリオ"/>
        <family val="3"/>
        <charset val="128"/>
      </rPr>
      <t>複雑なモデルではなくより単純なモデルをもってデータを説明しようと試みることは，統計学的データ解析にとってきわめて重要な選択基準です．</t>
    </r>
  </si>
  <si>
    <t>母集団から抽出されたサンプルのデータに対してアブダクションをどのように進めればいいのか．次回はデータのばらつきの数値化を足がかりにして，パラメトリック統計学の中核となる確率分布について説明することにしましょう．</t>
  </si>
  <si>
    <t>「Reconstructing the Past: Parsimony, Evolution, and Inference」（Elliott Sober），The MIT Press, 1988</t>
  </si>
  <si>
    <t>「過去を復元する：最節約原理，進化論，推論」（エリオット・ソーバー／著　三中信宏／訳），勁草書房，2010</t>
  </si>
  <si>
    <t>パラメトリック統計学への登り道① ─ばらつきを数値化する</t>
  </si>
  <si>
    <r>
      <t>ばらつきのあるデータを前にして私たちがなすべきことは，このデータからどのような結論を導き出すかということです．しかし，データからの合理的推論という作業は，ギリシャのアポロン神殿の神託のような紛れもない「真実」を探し求めることではありません．本連載でくり返し登場する 「</t>
    </r>
    <r>
      <rPr>
        <u/>
        <sz val="11"/>
        <color theme="10"/>
        <rFont val="游ゴシック"/>
        <family val="3"/>
        <charset val="128"/>
        <scheme val="minor"/>
      </rPr>
      <t>アブダクション※」 という推論は，真実を突き止めることをめざしてはいません．アブダクションによって今あるデータのもとで最も妥当な結論を選び出したとしても，さらにデータが蓄積されたならば，その結論は実は間違っていたことが後になってわかるかもしれないからです．むしろ重要なことは，この世のどこかにあるかもしれない真実をむなしく探し続けるのではなく，ある時点で下せる最もリーズナブルな結論を重視しようとする姿勢にあるでしょう．</t>
    </r>
  </si>
  <si>
    <r>
      <t>前回</t>
    </r>
    <r>
      <rPr>
        <u/>
        <sz val="11"/>
        <color theme="10"/>
        <rFont val="游ゴシック"/>
        <family val="3"/>
        <charset val="128"/>
        <scheme val="minor"/>
      </rPr>
      <t>は，データと“対話”するよりどころとして「モデル」という概念を提示しました．統計的データ分析を進めるうえでモデルをどのように設定するかはたいへん重要です．多くの読者は，統計モデルというと，複雑で難解な数式で表現されるものという先入観を抱くでしょう．しかし，前回説明したように，モデルはばらつきやノイズのあるデータを前にした私たちが，どのような規則性やパターンを思い描けばうまい説明ができるかどうかという心理的な要因から，自然と発せられるものです．直感的にうまい説明をするために統計モデルはたいへん役に立ちます．</t>
    </r>
  </si>
  <si>
    <t>統計モデルはパラメトリック統計学の中核です．現実世界の現象から得られたデータからいかにして“数理的”に推論を進めるかにパラメトリック統計学は関心を向けてきました．今回は，そのパラメトリック統計学へとつらなる参道を登りはじめます．データのばらつきの数値化を目指して第一歩を踏み出しましょう．</t>
  </si>
  <si>
    <t>平均値から平方和へ</t>
  </si>
  <si>
    <r>
      <t>本連載の初回</t>
    </r>
    <r>
      <rPr>
        <u/>
        <sz val="11"/>
        <color theme="10"/>
        <rFont val="游ゴシック"/>
        <family val="3"/>
        <charset val="128"/>
        <scheme val="minor"/>
      </rPr>
      <t>に，統計学者ジョン・テューキーが開発した箱ひげ図について解説しました．データのふるまいを直感的に視覚化する箱ひげ図は今なお広く用いられています．箱ひげ図を作図する基本的な考え方は，データを大小順に並び替えたときの“真ん中”をあらわす中央値（メディアン）を基準として，データのばらつきを「箱」，「ひげ」，および「外れ値」として表示しました．以下では，パラメトリック統計学の観点から，箱ひげ図によって視覚化されたデータのふるまいがどのように数値化されるのかを考えましょう．用いる例は第1回でとりあげた栽培土壌条件を変えたときのある作物収量データです．</t>
    </r>
  </si>
  <si>
    <r>
      <t>この例では，3通りの栽培土壌条件での作物収量を各10標本ずつ測定したデータが得られました（</t>
    </r>
    <r>
      <rPr>
        <u/>
        <sz val="11"/>
        <color theme="10"/>
        <rFont val="游ゴシック"/>
        <family val="3"/>
        <charset val="128"/>
        <scheme val="minor"/>
      </rPr>
      <t>表）．計30個のデータから平均値を計算するのはきわめて容易です．この平均値は中央値に代わる数値化された“真ん中”の指標です．第2回では，この平均値から見て各データがどのようにばらつくかに着目してデータセットのふるまいを視覚化しました．</t>
    </r>
  </si>
  <si>
    <t>それでは，このばらつきはどのように数値化できるでしょうか？</t>
  </si>
  <si>
    <t>それは 「データ値－平均値」 によって定義される偏差（deviation）を用いるのが適切です．ここで問題になるのは，各データが平均値から正または負の方向にどれだけずれるかは偏差によって数値化できても，データセットが全体としてどれくらいのばらつきをもつかはそれだけではわからないという点です．</t>
  </si>
  <si>
    <t>データ点一つひとつのもつ偏差はどのように“集計”すればいいのでしょうか？</t>
  </si>
  <si>
    <t>単に“集計”するだけであれば，すべての偏差をそのまま足しあわせればいいではないかとつい考えてしまいますが，そのやり方には大きな欠点があります．全データの偏差の総和は「データ値総和－平均値╳データ数」です．ところが，平均値はもともと「データ値総和÷データ数」なので，偏差の単純な総和「データ値総和－平均値×データ数」はゼロになってしまいます．偏差の符号は，データが平均値よりも大きければプラスに，小さければマイナスになります．偏差の総和をとると正負が全体として相殺してゼロになってしまうということです．これではデータ全体のばらつきの“大きさ”を数量的に評価できません．</t>
  </si>
  <si>
    <t>平方和はばらつきを数値化する</t>
  </si>
  <si>
    <r>
      <t>私たちがいま知りたいのは，</t>
    </r>
    <r>
      <rPr>
        <b/>
        <sz val="11"/>
        <color rgb="FF333333"/>
        <rFont val="メイリオ"/>
        <family val="3"/>
        <charset val="128"/>
      </rPr>
      <t>各データが平均値からどれくらい離れているかの“大きさ”</t>
    </r>
    <r>
      <rPr>
        <sz val="11"/>
        <color rgb="FF333333"/>
        <rFont val="メイリオ"/>
        <family val="3"/>
        <charset val="128"/>
      </rPr>
      <t>であって，偏差の正負そのものではありません．偏差の符号を取り去る最も簡単な方法はその絶対値を計算することです．それぞれのデータごとに得られる偏差の絶対値の符号は非負ですから，偏差絶対値を総計すれば，確かにデータセットのばらつきをあらわす数値は求まるでしょう．ただし，絶対値を計算するには，偏差の正負によって場合分けをしなければならないのが面倒です．</t>
    </r>
  </si>
  <si>
    <t>そこで考案されたのが，偏差の絶対値ではなくその平方値を求めるという方法です．各データごとに計算された偏差を二乗（平方）したうえで，全データにわたってその偏差平方の総和を求めます．二乗した時点で偏差平方は必ず非負の値になり，しかも基準である平均値から離れるほどその値は大きくなります．したがって，この偏差平方和（sum of squares，略して「平方和」と記されます） はデータ全体の平均値からのばらつきを数値化する尺度として適しています．</t>
  </si>
  <si>
    <t>平方和も視覚化できる</t>
  </si>
  <si>
    <r>
      <t>平方和の視覚的イメージをお見せしましょう．ある花の「花弁幅」と「花弁長」を150標本について計測したあるデータセットについて，この2つの計測項目をセンチメートル単位で図示したのが</t>
    </r>
    <r>
      <rPr>
        <u/>
        <sz val="11"/>
        <color theme="10"/>
        <rFont val="游ゴシック"/>
        <family val="3"/>
        <charset val="128"/>
        <scheme val="minor"/>
      </rPr>
      <t>図1です．ここに用いたグラフは蜂群図（bee swarm plot）とよばれ，各データ点（丸印）がどのようにばらついているかを点が積み上がる“幅”によって視覚化します．丸印の集積した幅が広い箇所は頻度が高いことを意味します．</t>
    </r>
    <rPh sb="104" eb="107">
      <t>ホウグンズ</t>
    </rPh>
    <phoneticPr fontId="92"/>
  </si>
  <si>
    <t>蜂群図を用いると，この2 つの計測データがどのようにばらついているかが一目で視覚化できます．実際に平均と平方和を計算すると次のようになります（単位はセンチメートル）．</t>
  </si>
  <si>
    <r>
      <t>実測値では平均の位置がそれぞれの蜂群図で異なります．いま，平均がゼロになるようにデータをセンタリング（各データ点からデータセットの平均値を引く）すると，次の</t>
    </r>
    <r>
      <rPr>
        <u/>
        <sz val="11"/>
        <color theme="10"/>
        <rFont val="游ゴシック"/>
        <family val="3"/>
        <charset val="128"/>
        <scheme val="minor"/>
      </rPr>
      <t>図2のようにもっと見やすい図になります．</t>
    </r>
  </si>
  <si>
    <t>センタリングした結果，それぞれの計測データセットは平均値ゼロ 赤の破線で示す）になります．平方和の値はセンタリングしても変わらないので， 各データセットの平方和がより直感的に理解しやすくなりました．データセットの平方和の大小はデータが平均からどれくらい遠くまでばらつくかの視覚イメージとうまく連動しています．平方和がより小さい花弁幅データセットは，平方和がより大きな花弁長データセットよりも，平均まわりの狭い範囲にばらつきが限られていることがわかります．</t>
  </si>
  <si>
    <t>このように2 つのデータセットが同数のデータを含んでいるときには，上で説明したように，蜂群図と平方和が直感的にわかりやすい結果になります．ところが，次回で説明するように，データセットによってデータ数が異なる場合には，平方和は必ずしも私たちの直感とは合致しなくなってしまいます．今回はデータセットのばらつきを数値化する方法として平方和を，ばらつきを視覚化する方法として蜂群図をご紹介しました．次回はばらつきの尺度である平方和がデータ数の影響を受けることを解説し，自由度という重要な概念を導入します．</t>
  </si>
  <si>
    <r>
      <t>※</t>
    </r>
    <r>
      <rPr>
        <b/>
        <sz val="8"/>
        <color rgb="FF333333"/>
        <rFont val="Arial"/>
        <family val="2"/>
      </rPr>
      <t>アブダクションとは</t>
    </r>
  </si>
  <si>
    <t>アブダクションという推論様式では提唱された仮説（理論や説明）の「真偽」は問題ではありません．それは得られたデータのもとでどの仮説が 「ベスト」 なのかを客観的に相互比較するということです．伝統的な論理学での推論様式には演繹と帰納の2つがありました．演繹と帰納は対極的に見えますが，仮説の真偽にこだわるという点では違いがありません．一方，アブダクションは，対立する仮説それぞれの真偽ではなくそれらを互いに競り合わせてよりすぐれた仮説に軍配を上げるという点で決定的な違いがあります1）．データのもとでの対立仮説間の競争であるアブダクションは，終わりのない推測の連鎖です．なぜなら，新しいデータが次々に登場するとき，以前はベストと判定された仮説が覆される可能性が常にあるからです2）．データが更新されるたびに結論が変わりうるアブダクションは統計科学の精神である「既知から未知への推論」を具現しています．</t>
  </si>
  <si>
    <t>1）「系統樹思考の世界：すべてはツリーとともに」（三中信宏/ 著），講談社，2006</t>
  </si>
  <si>
    <t>2）「進化思考の世界：ヒトは森羅万象をどう体系化するか」（三中信宏/ 著），NHK 出版，2010</t>
  </si>
  <si>
    <t>パラメトリック統計学への登り道② ―自由度とは何か</t>
  </si>
  <si>
    <r>
      <t>データのもつ“ばらつき”の情報をいかに利用するかは統計的データ解析の根幹です．</t>
    </r>
    <r>
      <rPr>
        <u/>
        <sz val="11"/>
        <color theme="10"/>
        <rFont val="游ゴシック"/>
        <family val="3"/>
        <charset val="128"/>
        <scheme val="minor"/>
      </rPr>
      <t>前回はこの“ばらつき”をいかに数値化するかを解説しました．今回はその続きで，データセットの“ばらつき”を視覚化する平方和についてさらに説明を続けます．個々のデータの「偏差」を集計して「平方和」を計算すれば，データセット全体の“ばらつき”が一つの数値で表されます．しかし，平方和はデータセットの大きさ（サイズ）をまったく考慮しません．その欠点を解決するために，「自由度」という新しい概念が必要になります．データを集計するだけの記述統計学とは違って，データが取られた元の集団（母集団）に関する推定をする推測統計学にとって，データからの推定が真の値にどれほど近いかは重要な問題です．自由度を用いることで，私たちははじめて“ばらつき”の尺度である推測統計学的に妥当な「分散」の概念に到達できます．データセットのふるまいを表す「平均」と「分散」が数値化されることにより，パラメトリック統計学の参道の終点が見えてきます．</t>
    </r>
  </si>
  <si>
    <t>平方和はデータ数に影響される</t>
  </si>
  <si>
    <r>
      <t>前回，それぞれのデータの偏差平方を集計した平方和という数値尺度を使えば，どんなデータセットであっても，ばらつきの程度を数値化することができるということを紹介しました．ここで問題になるのは，</t>
    </r>
    <r>
      <rPr>
        <b/>
        <sz val="11"/>
        <color rgb="FF333333"/>
        <rFont val="メイリオ"/>
        <family val="3"/>
        <charset val="128"/>
      </rPr>
      <t>異なるデータセットの間でばらつきの程度を比べるにはどうすればいいのか</t>
    </r>
    <r>
      <rPr>
        <sz val="11"/>
        <color rgb="FF333333"/>
        <rFont val="メイリオ"/>
        <family val="3"/>
        <charset val="128"/>
      </rPr>
      <t>という点です．確かに，それぞれのデータセットについては平方和の値さえあれば十分でしょう．しかし，2つのデータセットのばらつきの大きさを比較しようとするとき，単に平方和の大きさを比べるだけでは十分とはいえません．偏差平方の総和である平方和という統計量はデータ数という重要な要因を全く考慮していないからです．</t>
    </r>
  </si>
  <si>
    <t>データセットの「データ数」の違いをどのように補正して，より “公平” なばらつきの比較をすればいいのでしょうか．</t>
  </si>
  <si>
    <r>
      <t>まずはじめに，そもそもデータ数が平方和の大きさにどれほどの影響を与えるかを実際にお見せします．</t>
    </r>
    <r>
      <rPr>
        <sz val="11"/>
        <color rgb="FF428BCA"/>
        <rFont val="メイリオ"/>
        <family val="3"/>
        <charset val="128"/>
      </rPr>
      <t>図1A</t>
    </r>
    <r>
      <rPr>
        <sz val="11"/>
        <color rgb="FF333333"/>
        <rFont val="メイリオ"/>
        <family val="3"/>
        <charset val="128"/>
      </rPr>
      <t>の2つのデータセット（前回も使用した，ある花の「花弁幅」と「花弁長」のデータセット）はともに150個という同数のデータを含んでいます．ここで，花弁長データ計150個から無作為に30個のデータ点を抽出するという操作をします．花弁長データを元の5分の1のサイズに減らすということです．実際にこの操作をした結果を</t>
    </r>
    <r>
      <rPr>
        <sz val="11"/>
        <color rgb="FF428BCA"/>
        <rFont val="メイリオ"/>
        <family val="3"/>
        <charset val="128"/>
      </rPr>
      <t>図1B</t>
    </r>
    <r>
      <rPr>
        <sz val="11"/>
        <color rgb="FF333333"/>
        <rFont val="メイリオ"/>
        <family val="3"/>
        <charset val="128"/>
      </rPr>
      <t>に示します．</t>
    </r>
  </si>
  <si>
    <t>データ数が150個のままの花弁幅データと5分の1のサイズに削減した花弁長データの蜂群図を平均値でセンタリングしてこのように並置すると，データのばらつきに関していえば，範囲がより狭い花弁幅データよりも，横に広がる花弁長データの方が “直感的” にはより大きいことがすぐにわかります．ところが，実際に平方和を計算すると，5分の1に削減された花弁長データは「21.91」となります．削減されない花弁幅データは「28.31」でしたから，見かけのばらつきと平方和の値とは逆の結果を示します．</t>
  </si>
  <si>
    <t>このような “逆転” が生じる原因は平方和のもつ基本性質にあります．平方和は個々のデータがもつ偏差平方をデータセット全体にわたって足し合わせて求めます．平均値まわりのごく狭い範囲にデータの分布が集中しているとき，一つひとつの偏差平方は小さな値であったとしても，データ数が十分に大きければ総和としての平方和の値はより大きくなるでしょう．一方，平均から遠くにまで散らばっているデータセットの場合，確かに個々の偏差平方は大きな値を取るでしょうが，データ数が小さいならば，集計した平方和としてはデータ数が大きいデータセットにはかなわないかもしれません．データ数の違いを考慮しないという点で，平方和はデータの “ばらつき” の数値尺度として大きな欠陥をもっているということです．</t>
  </si>
  <si>
    <t>では，複数のデータセットの “ばらつき” を互いに比較するとき，データ数の違いをどのように補正すれば，より “公平” な比較が可能になるのでしょうか．</t>
  </si>
  <si>
    <t>データセット間で比較できるばらつきの指標へ</t>
  </si>
  <si>
    <t>高校数学「確率・統計」の検定教科書1）に書かれているやり方は，平方和をデータ数で割り算するという方法です．例えば，2つのデータセットのサイズがそれぞれ10と100であったとき，各データセットから計算された平方和を対応するデータ数で割り算することで “補正” するわけです．この方法は直感的にとてもわかりやすいという利点があります．平均を計算するときに，データの総和をデータ数で割り算するのと全く同じやり方で，偏差の平方和をデータ数で割り算すればいいからです．ところが話はそう簡単ではないのです．データ数で割り算すると不適切な結果をもたらす簡単な数値例をお見せしましょう．</t>
  </si>
  <si>
    <r>
      <t>この</t>
    </r>
    <r>
      <rPr>
        <u/>
        <sz val="11"/>
        <color theme="10"/>
        <rFont val="游ゴシック"/>
        <family val="3"/>
        <charset val="128"/>
        <scheme val="minor"/>
      </rPr>
      <t>図2Aは， “ばらつき” の値が正確に「1.0」（緑線）であることがわかっている無限個のデータ集団から，無作為に10個のデータを抽出するというシミュレーションを1,000回くり返して得た結果です．縦軸は頻度（density）を表しています．シミュレーションによって得られた1,000個の平方和をデータ数10で割り算した値のヒストグラムとその平均を赤線で示しました．すぐわかるように，平方和をデータ数10で割った値は真の値1.0よりも小さくなり，過小推定しています．「平方和÷データ数」という “補正法” では，この実験で最初に与えた “ばらつき” の真値を正しく導くことはできないようです．</t>
    </r>
  </si>
  <si>
    <r>
      <t>次の</t>
    </r>
    <r>
      <rPr>
        <sz val="11"/>
        <color rgb="FF428BCA"/>
        <rFont val="メイリオ"/>
        <family val="3"/>
        <charset val="128"/>
      </rPr>
      <t>図2B</t>
    </r>
    <r>
      <rPr>
        <sz val="11"/>
        <color rgb="FF333333"/>
        <rFont val="メイリオ"/>
        <family val="3"/>
        <charset val="128"/>
      </rPr>
      <t>は，</t>
    </r>
    <r>
      <rPr>
        <sz val="11"/>
        <color rgb="FF428BCA"/>
        <rFont val="メイリオ"/>
        <family val="3"/>
        <charset val="128"/>
      </rPr>
      <t>図2A</t>
    </r>
    <r>
      <rPr>
        <sz val="11"/>
        <color rgb="FF333333"/>
        <rFont val="メイリオ"/>
        <family val="3"/>
        <charset val="128"/>
      </rPr>
      <t>と全く同じシミュレーションに対して，平方和を「データ数－1」で割った値のヒストグラムとなります．その平均は青線で示しました．平方和を「データ数－1」で割ると，“ばらつき” の真値にきわめて近い値が得られることがわかります．このシミュレーションを何回くり返しても，真の緑線により近いのは青線であり，赤線は常に過小推定してしまうという傾向にかわりはありません．</t>
    </r>
  </si>
  <si>
    <t>「データ数－1」は自由度（degree of freedom）とよばれます．統計学を学ぶうえで，この「自由度」という概念は難物であるようで，私は過去にくり返し次のような質問を受けた経験があります：</t>
  </si>
  <si>
    <t>自由度について自由に動かせる変数の数で，Xなどを用いると自由度が1つ減るという話でしたが，抽象的すぎてわかりません．数学なので自由度がいくつかというのは必然性があると思うのですが，どういう理由で一意に決まるのですか？</t>
  </si>
  <si>
    <t>次の節ではこの疑問への回答をしましょう．</t>
  </si>
  <si>
    <t>自由度はパラメトリック統計学に通ず</t>
  </si>
  <si>
    <t>私たちはそもそも何のために平均や平方和を計算するのでしょうか．それは統計学の根幹にかかわる問題です．例えば，目の前に10個の数字（データ）があるとき，そのデータの特徴を集約する目的で平均を計算したり，平方和を求めることができます．これは 記述統計学（descriptive statistics）的な統計計算の考え方です．記述統計学がめざすところは，データの特性や挙動を数値的に描き出すことです．そして，記述統計学の世界にとどまるかぎり，データセットの “ばらつき” をそのデータ数によって補正することには何も問題はありません．</t>
  </si>
  <si>
    <r>
      <t>ところが，前述の数値シミュレーションは，記述統計学ではなく，推測統計学（inferential statistics）という別の目的をもった統計学に属しています．推測統計学とは観察者の目の前にあるデータの背後に広がる母集団（population）に関する推測を行うための方法論を指しています．前述のシミュレーションをもう一度見ると，記述統計学と推測統計学との違いがはっきりします．ここで想定している「母集団」とは “ばらつき” の値が1.0であることがわかっている無限個のデータの集まりです．そこから無作為に10個のサンプルを抽出するという操作をしています．有限個のサンプルから母集団の “ばらつき” に関する推定をするのがここでの推測統計学のゴールになります．一方，</t>
    </r>
    <r>
      <rPr>
        <b/>
        <sz val="11"/>
        <color rgb="FF333333"/>
        <rFont val="メイリオ"/>
        <family val="3"/>
        <charset val="128"/>
      </rPr>
      <t>記述統計学は目の前の10個の数値データの集約をするだけで，背後の母集団に関する推論は眼中にありません．</t>
    </r>
    <r>
      <rPr>
        <sz val="11"/>
        <color rgb="FF333333"/>
        <rFont val="メイリオ"/>
        <family val="3"/>
        <charset val="128"/>
      </rPr>
      <t>たとえば全国民の年齢や性別などを調べる国勢調査は，典型的な全数調査なので，記述統計学が扱うべき対象となります．一方，生物学や医学での研究の多くは，有限回の実験結果に基いて一般的な結論を推測あるいは予測するので，推測統計学が使われる機会がほとんどでしょう．</t>
    </r>
  </si>
  <si>
    <t>平方和をデータ数で割るという計算は，たとえ記述統計学的には妥当であったとしても，推測統計学的には母集団の “ばらつき” に関する正しい推定値を導きません．それでは，推測統計学の観点からみて平方和の妥当な “補正法” とは何かが次の問題になります．</t>
  </si>
  <si>
    <t>妥当な補正法としての不偏分散</t>
  </si>
  <si>
    <t>母集団から無作為に抽出された標本（データ数をnとしましょう）は互いに無関係（統計学では互いに独立とよびます）なので，平均を計算する際にデータの総和をデータ数nで割り算して “真ん中” を決めるのは全く問題ありません．</t>
  </si>
  <si>
    <r>
      <t>しかし，平方和の場合はそうはいきません．前回説明したように，無作為抽出された標本から計算された偏差の総和はゼロになってしまいます．したがって，n個のデータから計算されたn個の偏差のうち，いずれか1つは他のn－1個の偏差によって決定されてしまいます．見かけはn個の偏差がありますが，実際に “自由” に値がとれる偏差はn－1個しかありません．この「n－1」という値こそが，平方和のもつ自由度というわけです．要するに，平方和をデータ数nで割るのは “割り過ぎ” ということです．</t>
    </r>
    <r>
      <rPr>
        <u/>
        <sz val="11"/>
        <color theme="10"/>
        <rFont val="游ゴシック"/>
        <family val="3"/>
        <charset val="128"/>
        <scheme val="minor"/>
      </rPr>
      <t>図2Aが示すように，「平方和÷データ数（n）」が真の値に対して常に「過小推定」の傾向がある原因はここにあります．</t>
    </r>
  </si>
  <si>
    <r>
      <t>「平方和÷自由度（n－1）」で定義される値を不偏分散（unbiased variance）とよびます．</t>
    </r>
    <r>
      <rPr>
        <u/>
        <sz val="11"/>
        <color theme="10"/>
        <rFont val="游ゴシック"/>
        <family val="3"/>
        <charset val="128"/>
        <scheme val="minor"/>
      </rPr>
      <t>図2Bからわかるように，私たちは，母集団から抽出されたサンプルに基いてこの不偏分散を計算することにより，母集団の真のばらつきを偏りなく推定することができます．パラメトリック統計学の理論によると，妥当な平方和の “補正法” は「平方和÷自由度（n－1）」であることが数学的に証明されているのですが，今回は数値シミュレーションを使ってその結果をみなさんに示しました．</t>
    </r>
  </si>
  <si>
    <t>母集団から無作為抽出されたサンプルは推測統計学の情報源です．パラメトリック統計学はサンプルから得られる情報を活用すべく，さまざまな理論とツールを開発してきました．2回にわたってデータのもつ平均と分散という2つの尺度を通じて，パラメトリック統計学が構築される足場を築きました．平均と分散という基本的な尺度はデータの数理モデル化（確率分布）にとって重要な役割を果たします．次回はいよいよ確率分布が織りなすパラメトリック統計学の世界に話を進めることにしましょう．</t>
  </si>
  <si>
    <t>1）「高等学校の確率・統計」（黒田孝郎，森　毅，小島　順，野崎昭弘/著），筑摩書房，2011</t>
  </si>
  <si>
    <t>数値化というブッシュナイフが現実世界を切り拓く！</t>
  </si>
  <si>
    <t>確率論と統計学の歴史を研究してきた科学史家セオドア・M・ポーターは，その著書『数値と客観性：科学と社会における信頼の獲得』1）のなかで，現実世界から得られた情報や知見を「数値化」することの意義を次のように述べています：</t>
  </si>
  <si>
    <t>数値の力を基礎づけるのは，距離を越える技術，標準化された手続きである．それらはローカルノレッジ（注：狭い文化圏や社会の中だけで通用する知識） や信頼や知恵を前提としたものの考え方への依存度を小さくしてくれる（文献1，p.8より引用）</t>
  </si>
  <si>
    <r>
      <t>確率論的あるいは統計学的思考に基づく</t>
    </r>
    <r>
      <rPr>
        <b/>
        <sz val="11"/>
        <color rgb="FF333333"/>
        <rFont val="メイリオ"/>
        <family val="3"/>
        <charset val="128"/>
      </rPr>
      <t>「数値化」もまた，ポーターの言うように，客観的かつ普遍的な知識体系の構築という歴史の大きな流れのなかに位置づけられる</t>
    </r>
    <r>
      <rPr>
        <sz val="11"/>
        <color rgb="FF333333"/>
        <rFont val="メイリオ"/>
        <family val="3"/>
        <charset val="128"/>
      </rPr>
      <t>でしょう．現代に生きる私たちは，そのような定量的思考の系譜の最先端を統計学のさまざまな手法として学び，そして利用しているわけです．</t>
    </r>
  </si>
  <si>
    <t>一見したところ抽象的すぎる“数式”で書かれることが多いパラメトリック統計学の理論であっても，その歴史をさかのぼり，どのような状況のなかでそれが産声を上げたかを知れば，単なる無味乾燥な理屈としてではなく，現実世界を理解するため先人たちが試行錯誤して築き上げた，知的サバイバル技術の集大成であることがわかるでしょう．</t>
  </si>
  <si>
    <t>本連載でこれまで説明してきたデータの“ふるまい”はまさに「数値化」の対象となりえます．私たちは観察や実験を通じて得たデータに基いて推定や推論をする際，平均や分散などの統計量を計算します．それらの数値は，単に目の前のデータを集計するだけの記述統計学的な意味にとどまらず，データが抽出された母集団に関する推測をも可能にします．</t>
  </si>
  <si>
    <t>では，もとの母集団について何らかの数値化をすることはできないでしょうか．もちろん，母集団はとらえどころのない未知のものなので，確実なことは何もいえないでしょう．しかし，たとえそうであったとしても，母集団が従っているであろう規則性を仮定することはできそうです．確率論と統計学はこの問題に何世紀にもわたって取り組んできました．現代まで続く数学との密接なつながりもその長い歴史のなかで育まれてきました2）．</t>
  </si>
  <si>
    <t>まずは二項分布と仲</t>
  </si>
  <si>
    <t>秘宝：確率分布曼荼羅の発見！</t>
  </si>
  <si>
    <t>前回まで数回にわたって，数学が支配するパラメトリック統計学ワールドの風景をみなさんにおみせしてきました．医学や農学をはじめとする多くの応用分野で用いられているさまざまな伝統的統計手法は，パラメトリック統計学の歩みのなかで一つひとつ確立されてきました．母集団から抽出された標本に基づく推定や検定の原理と方法の構築はパラメトリック統計学が果たした統計的データ解析へのきわめて重要な貢献です．</t>
  </si>
  <si>
    <t>これらの輝かしい成果の基礎となったのは，ベルヌーイ以来の3世紀をかけて構築された確率分布に関する数学理論でした．それは不確定な現象のもつ確率的挙動を数学的モデル化することに成功しました．前回説明したように，統計学者カール・ピアソンは，確率分布がいかに現実に観察できるデータをうまく近似できているかについて，数々の実例を通して私たちに納得させました．とくに，「正規分布」というある確率分布が理論的に重要な役割を果たした点を強調しておくべきでしょう．</t>
  </si>
  <si>
    <t>「それ見たことか，統計学はやっぱり数式だらけじゃないか」という読者のみなさんの声が聞こえてきそうです．そのとおり！ パラメトリック統計学ワールドのどの道をたどろうとも，数式がすき間なく敷き詰められています．いわゆる “数理統計学” を学んだことのある統計ユーザーならば，過去の苦い思い出の一つや二つはきっとあるにちがいありません．しかし，ご心配にはおよびません．今回は，このパラメトリック統計学ワールドの基本構造をつかむためのチャート （案内地図） をみなさんに示しましょう．この世界を鳥瞰できるチャートがあれば，迷子になったり遭難するリスクはきっと減らせるにちがいありません．</t>
  </si>
  <si>
    <t>確率分布曼荼羅：生き延びるための地図</t>
  </si>
  <si>
    <t>前回までの解説で登場した確率分布はベルヌーイ分布，二項分布，正規分布のたった3つだけでした．実はパラメトリック統計学にはほかにもさまざまな確率分布が用いられています．いったいどれくらい多くの確率分布があるのでしょうか．数え方にもよりますが，離散型と連続型を合計すれば，100を大きく上回っていることはまちがいないでしょう1）．読者のみなさんがかつて勉強したかもしれない数理統計学の本にも多くの確率分布が載っていたかもしれません．しかし，私たちが想像するよりもはるかに多くの確率分布が提唱され，それぞれのもつ数学的性質と適用事例が研究されてきました．</t>
  </si>
  <si>
    <r>
      <t>たとえば，数年前にアメリカ統計学会誌に発表された 「一変量確率分布の相互関係」2）という論文には全部で76個の確率分布が含まれており，その内訳は連続型57個と離散型19個です．この論文にはこれらの確率分布を一覧できる「チャート」が添付されていることに注目しましょう （</t>
    </r>
    <r>
      <rPr>
        <u/>
        <sz val="11"/>
        <color theme="10"/>
        <rFont val="游ゴシック"/>
        <family val="3"/>
        <charset val="128"/>
        <scheme val="minor"/>
      </rPr>
      <t>図1）．</t>
    </r>
  </si>
  <si>
    <t>これが全部確率分布なんですか！？</t>
  </si>
  <si>
    <t>このチャートをはじめて目にしたみなさんは，予想以上の数の確率分布がすでに命名されていることにまず驚かされるでしょう．丸枠は連続型確率分布を意味し，角枠は離散型確率分布を表します．そのなかには正規分布 〔Normal（μ，σ2）〕 や二項分布 〔Binomial（n, p）〕 のような名の通った有名な確率分布もあれば，生物統計学が本職である（はずの）私ですら見たこともないような名前の確率分布さえあります．このチャートはこれらの確率分布すべてを1枚の図によって可視化する試みといえます．</t>
  </si>
  <si>
    <t>さらに，このチャートに登場する確率分布どうしを結びつける緊密な関連性が見出され（チャート中の矢印），しかもそれらの関連性はすべて数学的に厳密な証明が与えられていることに注目しましょう．数学的に裏付けられたこの基礎があるからこそ，パラメトリック統計学の城は難攻不落なのだと実感せざるを得ません．</t>
  </si>
  <si>
    <r>
      <t>このチャートを作図した著者であるLawrence M. Leemis教授はさらにウェブ版のチャートもインターネット公開しています （</t>
    </r>
    <r>
      <rPr>
        <u/>
        <sz val="11"/>
        <color theme="10"/>
        <rFont val="游ゴシック"/>
        <family val="3"/>
        <charset val="128"/>
        <scheme val="minor"/>
      </rPr>
      <t>http://www.math.wm.edu/~leemis/chart/UDR/UDR.html）3）．元論文のチャートにクリッカブルマップとしてのユーザーインターフェースが装備され，ある確率分布にポインターを置くだけで，その確率分布の周囲に配置された関連確率分布が浮かび上がるように設計されています．さらに，ある確率分布をクリックすると，それに関する詳細（関数の数式とパラメーターの説明など）がリンクされていて，とても教育的でしかもおもしろいサイトです．</t>
    </r>
  </si>
  <si>
    <r>
      <t>東洋の思想世界では，世界のかたちを一幅の絵として描き出したものを「曼荼羅（マンダラ）」とよんできました．この</t>
    </r>
    <r>
      <rPr>
        <b/>
        <sz val="11"/>
        <color rgb="FF333333"/>
        <rFont val="メイリオ"/>
        <family val="3"/>
        <charset val="128"/>
      </rPr>
      <t>確率分布チャートは，パラメトリック統計学の世界をかたちづくる個々の要素（すなわち確率分布）の間の関連性を可視化した「確率分布曼荼羅」と見なすことができるでしょう．</t>
    </r>
  </si>
  <si>
    <t>正規分布の帝王学：中心極限定理という神ワザ</t>
  </si>
  <si>
    <t>確率分布曼荼羅に登場するおびただしい数の確率分布のなかでも，正規分布は特異な地位を占めています．それはかつてラプラスが証明した中心極限定理（central limit theorem） とよばれる強力な定理のおかげです．この中心極限定理によれば，もとの確率分布が何であれ，その母集団から抽出したデータから計算された集計値（総和や標本平均）はサンプルサイズが無限大になると正規分布をすることになります．</t>
  </si>
  <si>
    <t>中心極限定理を感覚的に理解することは難しいですか？</t>
  </si>
  <si>
    <r>
      <t>中心極限定理がいかに強力であるかを示す一連の図をお見せしましょう （</t>
    </r>
    <r>
      <rPr>
        <sz val="11"/>
        <color rgb="FF428BCA"/>
        <rFont val="メイリオ"/>
        <family val="3"/>
        <charset val="128"/>
      </rPr>
      <t>図2</t>
    </r>
    <r>
      <rPr>
        <sz val="11"/>
        <color rgb="FF333333"/>
        <rFont val="メイリオ"/>
        <family val="3"/>
        <charset val="128"/>
      </rPr>
      <t>）．ここでは4つの確率分布 （Normal＝正規分布，Gamma＝ガンマ分布，Uniform＝一様分布，Beta＝ベータ分布）を用います．各母集団からのサンプル回数は10,000個に設定します．数学的にはもっと厳密な証明が必要になりますが，その定理がどれくらい威力があるかは</t>
    </r>
    <r>
      <rPr>
        <sz val="11"/>
        <color rgb="FF428BCA"/>
        <rFont val="メイリオ"/>
        <family val="3"/>
        <charset val="128"/>
      </rPr>
      <t>図2</t>
    </r>
    <r>
      <rPr>
        <sz val="11"/>
        <color rgb="FF333333"/>
        <rFont val="メイリオ"/>
        <family val="3"/>
        <charset val="128"/>
      </rPr>
      <t>のようなシミュレーションをすればすぐに納得できます．</t>
    </r>
  </si>
  <si>
    <r>
      <t>統計学のサンプリング理論において標本平均はもっとも重要な統計量の一つです．実際，私たちが母集団からサンプルを抽出し，得られたデータから解析をはじめる際に，まずはじめに計算するのは標本平均です．</t>
    </r>
    <r>
      <rPr>
        <b/>
        <sz val="11"/>
        <color rgb="FF333333"/>
        <rFont val="メイリオ"/>
        <family val="3"/>
        <charset val="128"/>
      </rPr>
      <t>サンプルサイズが増大するにつれ，この標本平均が正規分布に収束すると主張する中心極限定理は，パラメトリック統計学ワールドにおいて正規分布を “無敵” の確率分布に担ぎ上げるのに十分でした．</t>
    </r>
  </si>
  <si>
    <r>
      <t>確率分布曼荼羅はパラメトリック統計学の天守に正規分布をいただく王国を可視化しました．一般の統計ユーザーが確率分布曼荼羅の細部にいたるまで理解するのは，読者のみなさんもおわかりのように，容易なことではありません．しかし，数学的な厳密さの証明は専門の統計学者たちにお任せすればいいのではないでしょうか．むしろ，</t>
    </r>
    <r>
      <rPr>
        <b/>
        <sz val="11"/>
        <color rgb="FF333333"/>
        <rFont val="メイリオ"/>
        <family val="3"/>
        <charset val="128"/>
      </rPr>
      <t>私たちに必要なのは，そのような統計理論が研究現場でどのように使えるのかを理解すること</t>
    </r>
    <r>
      <rPr>
        <sz val="11"/>
        <color rgb="FF333333"/>
        <rFont val="メイリオ"/>
        <family val="3"/>
        <charset val="128"/>
      </rPr>
      <t>だと私は考えます．次回からは実際のデータに対してこれらの統計理論がどのように適用されるかをみることにしましょう</t>
    </r>
  </si>
  <si>
    <r>
      <t>1. Crooks GE：Survey of Simple, Continuous, Univariate Probability Distributions. Version 0.5., 2013　</t>
    </r>
    <r>
      <rPr>
        <u/>
        <sz val="11"/>
        <color theme="10"/>
        <rFont val="游ゴシック"/>
        <family val="3"/>
        <charset val="128"/>
        <scheme val="minor"/>
      </rPr>
      <t>http://threeplusone.com/Crooks-GUDv5.pdf</t>
    </r>
  </si>
  <si>
    <t>実験計画はお早めに―完全無作為化法</t>
  </si>
  <si>
    <t>これまで4回にわたって，パラメトリック統計理論について解説してきました．もちろん，厳密さにこだわるのであれば，もっと数学的な内容をご紹介する必要があったでしょう．しかし，本連載全体の趣旨からいえば，そのようないわゆる「数理統計学」の詳細を追い求めるのではなく，むしろ現実に得られるデータを踏まえてどのように統計学的考察を進めていくのかという点に軸足を置く方が適切でしょう．</t>
  </si>
  <si>
    <t>一方では，厳密な数学理論体系としてのパラメトリック統計学があり，他方では，日々の研究現場で生まれ続ける生のデータがある．統計ユーザーである私たちにとっては，理論とデータの両方をバランスよくみながら，進むべき道をよく考える必要があるでしょう．しかし，そうはいわれても実際にどうすればいいのか戸惑う読者は少なくないかもしれません．</t>
  </si>
  <si>
    <t>本連載の読者にとっては，統計学的に致命的ミスを犯さない実験観察のプランニング技法すなわち「実験計画法」は日常的に必要になる知識だと思います．ある実験を進めようとするとき，その計画がはたして統計学的に問題ないのかを事前に検討することは，その実験に投入される金銭と時間，そしてマンパワーを無駄にしないために不可欠だからです．</t>
  </si>
  <si>
    <t>そこで，今回からは実験計画法の実例をお見せしながら，数値データからの計算を進める作業段階と，それを背後から理論的に支える統計学理論との絶妙なかかわり合いを説明しましょう．</t>
  </si>
  <si>
    <t>実験計画法の基本原則</t>
  </si>
  <si>
    <t>そもそも実験計画法って何なんですか？</t>
  </si>
  <si>
    <t>農業実験は農作物の食料生産と品質管理にとって不可欠です．しかし，今から一世紀前，農業実験を正確に実施するための科学的な基本方針がまったくなく，現場の実験者たちに委ねられていたのが実情でした．イギリスのロザムステッド農業試験場に所属していた生物統計学者ロナルド・フィッシャー （Ronald A. Fisher，1890〜1962） は，1920年代に，のちに実験計画法 （experimental design） とよばれる理論体系のもとになる論文を出版しました．「野外実験の準備」 と題されたこの論文1）には，今なお有効な実験計画の次の三原理の理念が提唱されていました：</t>
  </si>
  <si>
    <t>①反復実施：</t>
  </si>
  <si>
    <t>同一実験処理を複数回実施することにより，その処理にともなうばらつきを評価する．</t>
  </si>
  <si>
    <t>②無作為化：</t>
  </si>
  <si>
    <t>実験処理区のランダムな配置をすることにより，背景要因によるデータへの体系的な影響を偶然誤差化する．</t>
  </si>
  <si>
    <t>③局所管理：</t>
  </si>
  <si>
    <t>実験場所を適切にブロック分割することにより，ブロック内の実験環境の均一化をはかる．</t>
  </si>
  <si>
    <t>フィッシャーが提唱した実験計画の三原理は，農業実験にかぎらず，あらゆる分野での実験のプランニングをする際の統計学的なガイドラインとして常に目配りする必要があります．その理由は，綿密な設計を怠ったまま実験を実施したとき，得られたデータが統計学的な分析にかけられないリスクが高まるからです．その意味で，実験計画は，単にデータの解析法にとどまるわけではなく，むしろデータをとるための実験を思い立った最初の段階からすでにはじまっていると考えるべきでしょう．</t>
  </si>
  <si>
    <t>なぜ試験区配置の無作為化が必要なのか</t>
  </si>
  <si>
    <t>以下では，農業実験の実例の一つとして，Gomez and Gomez （1984）2）から雑虫剤試験の実例をとり上げ，実験計画の理念とその実践について説明を進めましょう．この殺虫剤試験は，対照群 （無処理群） を含めた7種類の殺虫剤 （a〜g） がイネの収量に対して及ぼす効果を調べるために，フィリピンの国際イネ研究所 （IRRI） で実際に行われた実験です．実験計画法では，ここでの殺虫剤は実験者がコントロールできる要因 （factor） であり，異なる殺虫剤はその要因を構成する水準 （level） とよばれます．</t>
  </si>
  <si>
    <r>
      <t>本実験では1要因7水準に関して4反復の試験区が設定されました．これは同一水準の実験が4回反復されるわけですから，フィッシャーの 「反復実施」 の原則が守られていることになります．7水準を4反復するためには合計28試験区が必要になります．</t>
    </r>
    <r>
      <rPr>
        <sz val="11"/>
        <color rgb="FF428BCA"/>
        <rFont val="メイリオ"/>
        <family val="3"/>
        <charset val="128"/>
      </rPr>
      <t>図1</t>
    </r>
    <r>
      <rPr>
        <sz val="11"/>
        <color rgb="FF333333"/>
        <rFont val="メイリオ"/>
        <family val="3"/>
        <charset val="128"/>
      </rPr>
      <t>は実験圃場における28試験区の配置を図示しています．ひと目でわかるように“無作為化”されたこの試験区配置はもちろんフィッシャーの 「無作為化」 の原則を踏まえています．無作為化配置がなぜ必要かは，無作為化されなかったならばどういう結末になるかを考えれば明白です．</t>
    </r>
    <r>
      <rPr>
        <sz val="11"/>
        <color rgb="FF428BCA"/>
        <rFont val="メイリオ"/>
        <family val="3"/>
        <charset val="128"/>
      </rPr>
      <t>図2</t>
    </r>
    <r>
      <rPr>
        <sz val="11"/>
        <color rgb="FF333333"/>
        <rFont val="メイリオ"/>
        <family val="3"/>
        <charset val="128"/>
      </rPr>
      <t>は無作為化されていない仮想的な試験区配置です．</t>
    </r>
  </si>
  <si>
    <r>
      <t>この</t>
    </r>
    <r>
      <rPr>
        <u/>
        <sz val="11"/>
        <color theme="10"/>
        <rFont val="游ゴシック"/>
        <family val="3"/>
        <charset val="128"/>
        <scheme val="minor"/>
      </rPr>
      <t>図2の試験区配置はすべての水準が端からきれいに並べられていますが，その点が致命的なリスクを抱える原因となります．たとえば，この圃場の水平方向に潜在的な土壌水位の勾配があって，左側ほど湿潤な試験区だったとします．殺虫剤の水準aはもっとも湿潤な試験区に集中的に配置されたことになります．収穫してみたところ，水準aの収量がとても多かったと仮定しましょう．このとき私たちは「殺虫剤aが効いたから高収量なのだ」と結論できるでしょうか．</t>
    </r>
  </si>
  <si>
    <t>いいえ！ もしかしたら水位が高いから収量が高いのかも知れないじゃないですか．</t>
  </si>
  <si>
    <r>
      <t>そのとおりです．そして</t>
    </r>
    <r>
      <rPr>
        <b/>
        <sz val="11"/>
        <color rgb="FF333333"/>
        <rFont val="メイリオ"/>
        <family val="3"/>
        <charset val="128"/>
      </rPr>
      <t>いかなる統計手法を駆使したとしても，水準aの効果と土壌水位の効果とを区別することはできません．</t>
    </r>
    <r>
      <rPr>
        <sz val="11"/>
        <color rgb="FF333333"/>
        <rFont val="メイリオ"/>
        <family val="3"/>
        <charset val="128"/>
      </rPr>
      <t>試験区配置を無作為化しなかったために，水準と土壌水位という2つの要因効果が混じりあってしまったからです 〔実験計画法では交絡 （confounding） とよびます〕．</t>
    </r>
    <r>
      <rPr>
        <b/>
        <sz val="11"/>
        <color rgb="FF333333"/>
        <rFont val="メイリオ"/>
        <family val="3"/>
        <charset val="128"/>
      </rPr>
      <t>要因間の交絡がある場合，その実験計画は最初からまちがっていたと結論するしかありません．</t>
    </r>
    <r>
      <rPr>
        <sz val="11"/>
        <color rgb="FF333333"/>
        <rFont val="メイリオ"/>
        <family val="3"/>
        <charset val="128"/>
      </rPr>
      <t>実験計画の大切さがおわかりいただけたでしょうか？ 一方，</t>
    </r>
    <r>
      <rPr>
        <sz val="11"/>
        <color rgb="FF428BCA"/>
        <rFont val="メイリオ"/>
        <family val="3"/>
        <charset val="128"/>
      </rPr>
      <t>図1</t>
    </r>
    <r>
      <rPr>
        <sz val="11"/>
        <color rgb="FF333333"/>
        <rFont val="メイリオ"/>
        <family val="3"/>
        <charset val="128"/>
      </rPr>
      <t>の無作為化配置ではすべての水準は土壌水位の異なるさまざまな試験区に割り付けられているので，土壌水位のちがいとは独立に雑虫剤の効果を調べることが可能です．Fisherの無作為化の意義はここにあります．この</t>
    </r>
    <r>
      <rPr>
        <sz val="11"/>
        <color rgb="FF428BCA"/>
        <rFont val="メイリオ"/>
        <family val="3"/>
        <charset val="128"/>
      </rPr>
      <t>図1</t>
    </r>
    <r>
      <rPr>
        <sz val="11"/>
        <color rgb="FF333333"/>
        <rFont val="メイリオ"/>
        <family val="3"/>
        <charset val="128"/>
      </rPr>
      <t>に示されたような無作為化配置を含む実験計画は完全無作為化法とよばれています．</t>
    </r>
  </si>
  <si>
    <t>完全無作為化法の実験データと統計モデル</t>
  </si>
  <si>
    <r>
      <t>完全無作為化法にしたがって試験区が割り付けられた</t>
    </r>
    <r>
      <rPr>
        <sz val="11"/>
        <color rgb="FF428BCA"/>
        <rFont val="メイリオ"/>
        <family val="3"/>
        <charset val="128"/>
      </rPr>
      <t>図1</t>
    </r>
    <r>
      <rPr>
        <sz val="11"/>
        <color rgb="FF333333"/>
        <rFont val="メイリオ"/>
        <family val="3"/>
        <charset val="128"/>
      </rPr>
      <t>の殺虫剤試験では</t>
    </r>
    <r>
      <rPr>
        <sz val="11"/>
        <color rgb="FF428BCA"/>
        <rFont val="メイリオ"/>
        <family val="3"/>
        <charset val="128"/>
      </rPr>
      <t>表1</t>
    </r>
    <r>
      <rPr>
        <sz val="11"/>
        <color rgb="FF333333"/>
        <rFont val="メイリオ"/>
        <family val="3"/>
        <charset val="128"/>
      </rPr>
      <t>に示すような収量データが得られました．</t>
    </r>
    <r>
      <rPr>
        <sz val="11"/>
        <color rgb="FF428BCA"/>
        <rFont val="メイリオ"/>
        <family val="3"/>
        <charset val="128"/>
      </rPr>
      <t>表1</t>
    </r>
    <r>
      <rPr>
        <sz val="11"/>
        <color rgb="FF333333"/>
        <rFont val="メイリオ"/>
        <family val="3"/>
        <charset val="128"/>
      </rPr>
      <t>の左端には処理 （treatments） の水準が列挙されています．続く各行には反復された4データ値 （kg/ha） が並べられ，さらにその右側には水準ごとの処理和 （treatment total） と処理平均 （treatment mean） が計算されています．全体を集計した総和 （grand total） と総平均 （grand mean） が下段に記されています．</t>
    </r>
  </si>
  <si>
    <r>
      <t>収量データが得られ，その集計がまとめられた時点で，実験計画法は次の段階に移ります．</t>
    </r>
    <r>
      <rPr>
        <u/>
        <sz val="11"/>
        <color theme="10"/>
        <rFont val="游ゴシック"/>
        <family val="3"/>
        <charset val="128"/>
        <scheme val="minor"/>
      </rPr>
      <t>表1をよくみると，計28個それぞれのデータが多かれ少なかればらついていることはすぐにわかります．しかし，私たちの目的は一つひとつのデータのばらつきの観察にあるわけではありません．そもそもこの試験をやろうと思い立ったのは，イネの収量に対して各殺虫剤がどれくらい効くのかを知りたいという目的があったからでしょう．</t>
    </r>
  </si>
  <si>
    <r>
      <t>得られたデータを統計解析するための方針は，実験計画を立てた時点で私たちが想定している線形統計モデル（linear statistical model）を確認することからはじまります．本例で仮定されている統計モデルは</t>
    </r>
    <r>
      <rPr>
        <sz val="11"/>
        <color rgb="FF428BCA"/>
        <rFont val="メイリオ"/>
        <family val="3"/>
        <charset val="128"/>
      </rPr>
      <t>図3</t>
    </r>
    <r>
      <rPr>
        <sz val="11"/>
        <color rgb="FF333333"/>
        <rFont val="メイリオ"/>
        <family val="3"/>
        <charset val="128"/>
      </rPr>
      <t>に示すとおりです．要するに，</t>
    </r>
    <r>
      <rPr>
        <sz val="11"/>
        <color rgb="FF428BCA"/>
        <rFont val="メイリオ"/>
        <family val="3"/>
        <charset val="128"/>
      </rPr>
      <t>図3</t>
    </r>
    <r>
      <rPr>
        <sz val="11"/>
        <color rgb="FF333333"/>
        <rFont val="メイリオ"/>
        <family val="3"/>
        <charset val="128"/>
      </rPr>
      <t>の統計モデルは，データ「xij」の総平均μのまわりのばらつきは処理要因 「αi 」 と誤差要因 「εij」 の2つの要因によって生じているものと解釈すると宣言しているわけです．</t>
    </r>
  </si>
  <si>
    <t>では，この線形統計モデルがデータのばらつきの原因を探るうえでどのように用いられるのでしょうか．それについては次回の記事で説明することにしましょう．</t>
  </si>
  <si>
    <t>1） Fisher RA：Journal of the Ministry of Agriculture of Great Britain, 33：503-513, 1926</t>
  </si>
  <si>
    <t>2） Gomez KA &amp; Gomez AA：Statistical Procedures for Agricultural Research, Second Edition. John Wiley &amp; Sons, New York, 1984</t>
  </si>
  <si>
    <t>正規分布を踏まえたパラメトリック統計学の降臨</t>
  </si>
  <si>
    <r>
      <t>地道に計算する衆生に正規分布の王様は手を差し伸べる―</t>
    </r>
    <r>
      <rPr>
        <u/>
        <sz val="11"/>
        <color theme="10"/>
        <rFont val="游ゴシック"/>
        <family val="3"/>
        <charset val="128"/>
        <scheme val="minor"/>
      </rPr>
      <t>前回に続いて，今回も実験計画法の話です．典型的な実験計画法では，実際にデータが得られる前に，予想されるデータのばらつきに関する線形統計モデル （多くの場合，正規分布が前提）を仮定します．そして，首尾よく数値データが得られたならば，私たちはその次の段階に進むことができます．</t>
    </r>
  </si>
  <si>
    <t>データの数値のもつばらつきは私たちが手にする唯一の情報源です．したがって，仮定した統計モデルを横目にみながら，データのばらつきを整理して数値化する必要があります．データのばらつき全体のうち，実験処理や偶然誤差といった変動要因が実際どれくらいのばらつきをデータにもたらすかは統計量として表すことができます．今回はまずはじめにこの地道な計算について説明します．</t>
  </si>
  <si>
    <t>一方，仮定した統計モデルからは，データが抽出された母集団に関して，ばらつきをあらわす統計量がどのような確率分布をするかが数学的に導出されています．私たちがデータから地道に計算しているとき，雲の上ではパラメトリック統計学の厳密な数学理論がデータのふるまいに関する数式を操作しているのです．そして，データから最終的に実験処理や偶然誤差のばらつきの集計が完了したとき，雲の上から正規分布の王様がおもむろに降臨し，地上の私たちが計算してきた結果からはたして実験処理の効果があったかどうかの御神託を手渡します．データからの計算と統計理論が合体するその瞬間を私たちは体験できます．</t>
  </si>
  <si>
    <t>分散は分割せよ ―知りたいばらつきをあぶり出す</t>
  </si>
  <si>
    <r>
      <t>前回</t>
    </r>
    <r>
      <rPr>
        <sz val="11"/>
        <color rgb="FF333333"/>
        <rFont val="メイリオ"/>
        <family val="3"/>
        <charset val="128"/>
      </rPr>
      <t>は実験計画法の総論を説明したうえで，実例としてイネの収量試験に関する具体的な数値データをお見せし，背後に仮定される統計モデルについて解説しました．この実験では，殺虫剤7水準の実験処理を4反復の完全無作為化法で実施します．前回（</t>
    </r>
    <r>
      <rPr>
        <sz val="11"/>
        <color rgb="FF428BCA"/>
        <rFont val="メイリオ"/>
        <family val="3"/>
        <charset val="128"/>
      </rPr>
      <t>第10回</t>
    </r>
    <r>
      <rPr>
        <sz val="11"/>
        <color rgb="FF333333"/>
        <rFont val="メイリオ"/>
        <family val="3"/>
        <charset val="128"/>
      </rPr>
      <t>）の</t>
    </r>
    <r>
      <rPr>
        <sz val="11"/>
        <color rgb="FF428BCA"/>
        <rFont val="メイリオ"/>
        <family val="3"/>
        <charset val="128"/>
      </rPr>
      <t>図3</t>
    </r>
    <r>
      <rPr>
        <sz val="11"/>
        <color rgb="FF333333"/>
        <rFont val="メイリオ"/>
        <family val="3"/>
        <charset val="128"/>
      </rPr>
      <t>の一部を</t>
    </r>
    <r>
      <rPr>
        <sz val="11"/>
        <color rgb="FF428BCA"/>
        <rFont val="メイリオ"/>
        <family val="3"/>
        <charset val="128"/>
      </rPr>
      <t>表1</t>
    </r>
    <r>
      <rPr>
        <sz val="11"/>
        <color rgb="FF333333"/>
        <rFont val="メイリオ"/>
        <family val="3"/>
        <charset val="128"/>
      </rPr>
      <t>として再掲します．この</t>
    </r>
    <r>
      <rPr>
        <sz val="11"/>
        <color rgb="FF428BCA"/>
        <rFont val="メイリオ"/>
        <family val="3"/>
        <charset val="128"/>
      </rPr>
      <t>表1</t>
    </r>
    <r>
      <rPr>
        <sz val="11"/>
        <color rgb="FF333333"/>
        <rFont val="メイリオ"/>
        <family val="3"/>
        <charset val="128"/>
      </rPr>
      <t>に示されているように，処理平均をみれば，水準によって収量がばらつくことがわかります．また，同じ水準のなかでも反復によって収量はばらつきます．</t>
    </r>
  </si>
  <si>
    <t>ばらつきが2種類あるので，よくわかりません．知りたい量の見通しをよくすることはできないでしょうか？</t>
  </si>
  <si>
    <r>
      <t>表1</t>
    </r>
    <r>
      <rPr>
        <sz val="11"/>
        <color rgb="FF333333"/>
        <rFont val="メイリオ"/>
        <family val="3"/>
        <charset val="128"/>
      </rPr>
      <t>は，データがもつ総平均からの偏差（全偏差）が，処理要因と誤差要因の2要因に対応して処理偏差と誤差偏差に分割されるようすを図示化しています．</t>
    </r>
    <r>
      <rPr>
        <sz val="11"/>
        <color rgb="FFEC3635"/>
        <rFont val="メイリオ"/>
        <family val="3"/>
        <charset val="128"/>
      </rPr>
      <t>全偏差</t>
    </r>
    <r>
      <rPr>
        <sz val="11"/>
        <color rgb="FF333333"/>
        <rFont val="メイリオ"/>
        <family val="3"/>
        <charset val="128"/>
      </rPr>
      <t>は総平均からの個々のデータのばらつきの偏差を数値化しますが，</t>
    </r>
    <r>
      <rPr>
        <sz val="11"/>
        <color rgb="FF438CC7"/>
        <rFont val="メイリオ"/>
        <family val="3"/>
        <charset val="128"/>
      </rPr>
      <t>処理偏差</t>
    </r>
    <r>
      <rPr>
        <sz val="11"/>
        <color rgb="FF333333"/>
        <rFont val="メイリオ"/>
        <family val="3"/>
        <charset val="128"/>
      </rPr>
      <t>は水準ごとに計算された処理平均と総平均とのばらつき，そして</t>
    </r>
    <r>
      <rPr>
        <sz val="11"/>
        <color rgb="FF00A85B"/>
        <rFont val="メイリオ"/>
        <family val="3"/>
        <charset val="128"/>
      </rPr>
      <t>誤差偏差</t>
    </r>
    <r>
      <rPr>
        <sz val="11"/>
        <color rgb="FF333333"/>
        <rFont val="メイリオ"/>
        <family val="3"/>
        <charset val="128"/>
      </rPr>
      <t>は処理平均を基準にしたときの同水準内でのデータのばらつきをそれぞれ偏差として数値化しています．</t>
    </r>
    <r>
      <rPr>
        <sz val="11"/>
        <color rgb="FF428BCA"/>
        <rFont val="メイリオ"/>
        <family val="3"/>
        <charset val="128"/>
      </rPr>
      <t>表1</t>
    </r>
    <r>
      <rPr>
        <sz val="11"/>
        <color rgb="FF333333"/>
        <rFont val="メイリオ"/>
        <family val="3"/>
        <charset val="128"/>
      </rPr>
      <t>に視覚的に示された偏差の実際の計算式は</t>
    </r>
    <r>
      <rPr>
        <sz val="11"/>
        <color rgb="FF428BCA"/>
        <rFont val="メイリオ"/>
        <family val="3"/>
        <charset val="128"/>
      </rPr>
      <t>図1</t>
    </r>
    <r>
      <rPr>
        <sz val="11"/>
        <color rgb="FF333333"/>
        <rFont val="メイリオ"/>
        <family val="3"/>
        <charset val="128"/>
      </rPr>
      <t>のようになります．</t>
    </r>
  </si>
  <si>
    <r>
      <t>各データに対して</t>
    </r>
    <r>
      <rPr>
        <sz val="11"/>
        <color rgb="FF428BCA"/>
        <rFont val="メイリオ"/>
        <family val="3"/>
        <charset val="128"/>
      </rPr>
      <t>図1</t>
    </r>
    <r>
      <rPr>
        <sz val="11"/>
        <color rgb="FF333333"/>
        <rFont val="メイリオ"/>
        <family val="3"/>
        <charset val="128"/>
      </rPr>
      <t>に示した偏差分割式が書けます．この例では全部で7水準4反復の計28の式になります．続いて，それらの偏差を集計してデータ全体のばらつきを数値化するためには，左辺の偏差を平方して全水準全反復にわたって足し合わせることで平方和を計算する必要があります（この操作の意味については，</t>
    </r>
    <r>
      <rPr>
        <sz val="11"/>
        <color rgb="FF428BCA"/>
        <rFont val="メイリオ"/>
        <family val="3"/>
        <charset val="128"/>
      </rPr>
      <t>連載第4回</t>
    </r>
    <r>
      <rPr>
        <sz val="11"/>
        <color rgb="FF333333"/>
        <rFont val="メイリオ"/>
        <family val="3"/>
        <charset val="128"/>
      </rPr>
      <t>参照）．ところが，それぞれの偏差分割式の右辺については平方展開しなければならないので，途中計算はやや複雑になります．しかし，処理偏差と誤差偏差の積の総和はゼロとなり〔</t>
    </r>
  </si>
  <si>
    <r>
      <t>＝0〕，最終的に全平方和は処理平方和と誤差平方和の和になります．すなわち，</t>
    </r>
    <r>
      <rPr>
        <b/>
        <sz val="11"/>
        <color rgb="FF333333"/>
        <rFont val="メイリオ"/>
        <family val="3"/>
        <charset val="128"/>
      </rPr>
      <t>データのばらつき全体を処理要因と誤差要因に起因する2つの部分にきれいに切り分けられる</t>
    </r>
    <r>
      <rPr>
        <sz val="11"/>
        <color rgb="FF333333"/>
        <rFont val="メイリオ"/>
        <family val="3"/>
        <charset val="128"/>
      </rPr>
      <t>ということです．</t>
    </r>
  </si>
  <si>
    <t>平方和にはかならず自由度がついてまわります．全平方和は総平均に対する計28偏差から構成される統計量ですから，すべての偏差の総和がゼロになるという制約が1つ生じます．したがって，全平方和の自由度（全自由度）は28－1＝27となります．同様に，処理平方和については，総平均からの処理平均の偏差すべての和はゼロとなるので，その自由度は7－1＝6です．すこし複雑なのは残った誤差平方和についてです．誤差平方和を構成する誤差偏差は全部で28個ですが，その内訳は各水準ごとに計算された処理平均に対して同一水準内の4データとの偏差を7水準にわたって平方して集計します．このとき，同一水準の4つの偏差は和がゼロになるという制約が生じます．つまり，各水準ごとに偏差は4つありますが，このうち自由に動ける偏差は3つだけということです．この制約がすべての水準について成立しますから，誤差平方和には全部で7つの制約が課されることになります．したがって，誤差平方和の自由度は28－7＝21となります．この値は，全平方和の自由度（27）－処理平方和の自由度（6）からも算出できます．</t>
  </si>
  <si>
    <r>
      <t>ノイズに対するシグナルの大きさ：</t>
    </r>
    <r>
      <rPr>
        <i/>
        <sz val="18"/>
        <color rgb="FF333333"/>
        <rFont val="Arial"/>
        <family val="2"/>
      </rPr>
      <t>F</t>
    </r>
    <r>
      <rPr>
        <sz val="18"/>
        <color rgb="FF333333"/>
        <rFont val="Arial"/>
        <family val="2"/>
      </rPr>
      <t> 値</t>
    </r>
  </si>
  <si>
    <t>平方和と自由度…これって，分散が計算できませんか？</t>
  </si>
  <si>
    <t>鋭いですね．平方和を自由度で割れば分散が算出できます．実験計画法では伝統的に分散を平均平方（mean square）と呼び習わしてきたので，以下でもこの用語を使うことにします．処理要因に関する分散すなわち「処理平均平方＝処理平方和÷処理自由度」，および誤差要因に関する分散すなわち 「誤差平均平方＝誤差平方和÷誤差自由度」が計算されたならば，いよいよ最後のステップです．</t>
  </si>
  <si>
    <r>
      <t>すべての実験には目的があります．いま私たちが対象としているデータは殺虫剤という実験処理がイネの収量にどれくらい効いたかを調べるのが目的です．このとき私たちが知りたいのは，偶然誤差によるデータのばらつきに対して，殺虫剤による実験処理がもたらすデータのばらつきがどれほど大きいかという相対的な比較です．それぞれの要因によるばらつきはすでに平均平方という数値として計算されています．そこで，「処理平均平方÷誤差平均平方」という比の値を考えてみましょう．この比を</t>
    </r>
    <r>
      <rPr>
        <i/>
        <sz val="11"/>
        <color rgb="FF333333"/>
        <rFont val="メイリオ"/>
        <family val="3"/>
        <charset val="128"/>
      </rPr>
      <t>F</t>
    </r>
    <r>
      <rPr>
        <sz val="11"/>
        <color rgb="FF333333"/>
        <rFont val="メイリオ"/>
        <family val="3"/>
        <charset val="128"/>
      </rPr>
      <t> 値と呼びます．処理と誤差の分散比を意味する</t>
    </r>
    <r>
      <rPr>
        <b/>
        <i/>
        <sz val="11"/>
        <color rgb="FF333333"/>
        <rFont val="メイリオ"/>
        <family val="3"/>
        <charset val="128"/>
      </rPr>
      <t>F</t>
    </r>
    <r>
      <rPr>
        <b/>
        <sz val="11"/>
        <color rgb="FF333333"/>
        <rFont val="メイリオ"/>
        <family val="3"/>
        <charset val="128"/>
      </rPr>
      <t> 値が大きければ私たちは偶然誤差という“ノイズ”よりも実験処理の“シグナル”の方が大きいので，殺虫剤による収量のちがいは「ある」と直感的に判定できます．</t>
    </r>
    <r>
      <rPr>
        <sz val="11"/>
        <color rgb="FF333333"/>
        <rFont val="メイリオ"/>
        <family val="3"/>
        <charset val="128"/>
      </rPr>
      <t>ところが，</t>
    </r>
    <r>
      <rPr>
        <i/>
        <sz val="11"/>
        <color rgb="FF333333"/>
        <rFont val="メイリオ"/>
        <family val="3"/>
        <charset val="128"/>
      </rPr>
      <t>F</t>
    </r>
    <r>
      <rPr>
        <sz val="11"/>
        <color rgb="FF333333"/>
        <rFont val="メイリオ"/>
        <family val="3"/>
        <charset val="128"/>
      </rPr>
      <t> 値が小さいと“シグナル”が“ノイズ”にかき消されてしまい，「ある」という判定は直感的に難しくなってしまいます．</t>
    </r>
  </si>
  <si>
    <r>
      <t>では，この</t>
    </r>
    <r>
      <rPr>
        <i/>
        <sz val="8"/>
        <color rgb="FF333333"/>
        <rFont val="メイリオ"/>
        <family val="3"/>
        <charset val="128"/>
      </rPr>
      <t>F</t>
    </r>
    <r>
      <rPr>
        <sz val="8"/>
        <color rgb="FF333333"/>
        <rFont val="メイリオ"/>
        <family val="3"/>
        <charset val="128"/>
      </rPr>
      <t> 値はどれくらい大きければ客観的に実験要因の効果が「ある」といえるのでしょうか？</t>
    </r>
  </si>
  <si>
    <r>
      <t>確かに，主観的な判断で</t>
    </r>
    <r>
      <rPr>
        <i/>
        <sz val="11"/>
        <color rgb="FF333333"/>
        <rFont val="メイリオ"/>
        <family val="3"/>
        <charset val="128"/>
      </rPr>
      <t>F</t>
    </r>
    <r>
      <rPr>
        <sz val="11"/>
        <color rgb="FF333333"/>
        <rFont val="メイリオ"/>
        <family val="3"/>
        <charset val="128"/>
      </rPr>
      <t> 値が「大きい」と言うことはできません．私たちは生データから地道に計算し続けてようやく平均平方の比</t>
    </r>
    <r>
      <rPr>
        <i/>
        <sz val="11"/>
        <color rgb="FF333333"/>
        <rFont val="メイリオ"/>
        <family val="3"/>
        <charset val="128"/>
      </rPr>
      <t>F</t>
    </r>
    <r>
      <rPr>
        <sz val="11"/>
        <color rgb="FF333333"/>
        <rFont val="メイリオ"/>
        <family val="3"/>
        <charset val="128"/>
      </rPr>
      <t> 値まで到達しました．しかし，数値計算で進められるのはここまでです．そのとき，次の一歩がなかなか踏み出せない私たちに，雲の上から声が聞こえてきました．</t>
    </r>
  </si>
  <si>
    <r>
      <t>§</t>
    </r>
    <r>
      <rPr>
        <sz val="18"/>
        <color rgb="FF333333"/>
        <rFont val="Arial"/>
        <family val="2"/>
      </rPr>
      <t>正規分布の仮定から得られる御神託：仮説検定という考え方</t>
    </r>
  </si>
  <si>
    <r>
      <t>データからの数値計算が地上で進んでいたころ，雲の上の正規分布帝国の神殿でも動きがありました．</t>
    </r>
    <r>
      <rPr>
        <u/>
        <sz val="11"/>
        <color theme="10"/>
        <rFont val="游ゴシック"/>
        <family val="3"/>
        <charset val="128"/>
        <scheme val="minor"/>
      </rPr>
      <t>前回説明したように，実験計画の最初の段階で私たちは「データ（xij）＝平均（μ）＋処理効果（αi）＋誤差効果（εij）」という統計モデルを仮定し，誤差効果は平均ゼロ，分散σ2の正規分布N（0，σ2）に従うと仮定しました．いま，仮に処理効果がない統計モデルすなわち「データ（xij）＝平均（μ）＋誤差効果（εij）」を考えてみましょう．ここで，処理効果をもたないこの統計モデルを帰無仮説（null hypothesis）とよびます．これに対して処理効果をもつもとのモデルを対立仮説（alternative hypothesis）と名づけます．対立仮説は処理と誤差という2つの変動要因をもつのに対して，帰無仮説は誤差が唯一の変動要因です．つまり，帰無仮説はデータのもつばらつきはすべて偶然誤差に起因すると宣言していることになります．</t>
    </r>
  </si>
  <si>
    <r>
      <t>データを帰無仮説「xij＝μ＋εij」によって説明しようすると，εijが正規分布N（0，σ2)という仮定により，データxijは平均μをもつ正規分布N（μ，σ2)に従うことになります．</t>
    </r>
    <r>
      <rPr>
        <u/>
        <sz val="11"/>
        <color theme="10"/>
        <rFont val="游ゴシック"/>
        <family val="3"/>
        <charset val="128"/>
        <scheme val="minor"/>
      </rPr>
      <t>第9回の確率分布曼荼羅を見ると，正規分布にしたがう確率変数から計算された平方和はカイ二乗分布という確率分布にしたがい，平方和を自由度で割った平均平方の比（F 値）はF分布という別の確率分布に従うことが数学的に証明できます．このF分布が地上の私たちに対して雲の上から届けられた御神託なのです．</t>
    </r>
  </si>
  <si>
    <r>
      <t>帰無仮説のもとでの</t>
    </r>
    <r>
      <rPr>
        <u/>
        <sz val="11"/>
        <color theme="10"/>
        <rFont val="游ゴシック"/>
        <family val="3"/>
        <charset val="128"/>
        <scheme val="minor"/>
      </rPr>
      <t>F分布はF 値に関する確率分布で，分子である処理平方和の自由度（6）と分母の誤差平方和の自由度（21）の2つのパラメーターで確率分布の形が決まります（図2）．</t>
    </r>
  </si>
  <si>
    <r>
      <t>図2</t>
    </r>
    <r>
      <rPr>
        <u/>
        <sz val="11"/>
        <color theme="10"/>
        <rFont val="游ゴシック"/>
        <family val="3"/>
        <charset val="128"/>
        <scheme val="minor"/>
      </rPr>
      <t>は，帰無仮説のもとではF 値はどのような値を取りやすいかを私たちにはっきり示します．グラフの頂点がF 値の1あたりにあることに注意してください．これは，帰無仮説のもとでは処理平均平方と誤差平均平方との比がほぼ1であること，すなわち処理平均平方と誤差平均平方とはほぼ同じ大きさをもつことを意味します．これは驚くようなことではなく，帰無仮説では処理効果がもともと仮定されていないわけですから，F 値を構成する処理平均平方はたかだか誤差平均平方程度のばらつきしか生み出さないと考えれば，直感的に納得できるでしょう．逆に言えば，殺虫剤による処理効果が大きければ大きいほどF 値は1よりも大きな値をとります．そこで，F分布の上側末端部に棄却域（critical region）を設定します．</t>
    </r>
  </si>
  <si>
    <t>棄却域はどのくらいにするのがよいのでしょう？</t>
  </si>
  <si>
    <r>
      <t>F</t>
    </r>
    <r>
      <rPr>
        <sz val="11"/>
        <color rgb="FF333333"/>
        <rFont val="メイリオ"/>
        <family val="3"/>
        <charset val="128"/>
      </rPr>
      <t>分布の確率密度関数の下の部分の全面積は1ですから，棄却域はたとえば面積0.05（5％基準）あるいは0.01（1％基準）と設定するのがふつうです．そして，データから計算された</t>
    </r>
    <r>
      <rPr>
        <i/>
        <sz val="11"/>
        <color rgb="FF333333"/>
        <rFont val="メイリオ"/>
        <family val="3"/>
        <charset val="128"/>
      </rPr>
      <t>F</t>
    </r>
    <r>
      <rPr>
        <sz val="11"/>
        <color rgb="FF333333"/>
        <rFont val="メイリオ"/>
        <family val="3"/>
        <charset val="128"/>
      </rPr>
      <t> 値がこの棄却域に入るほど大きくなったら，そのときは「処理効果はない」と宣言する帰無仮説を捨てて「処理効果はある」とする対立仮説を採用しようという意思決定方針を立てることにします（</t>
    </r>
    <r>
      <rPr>
        <sz val="11"/>
        <color rgb="FF428BCA"/>
        <rFont val="メイリオ"/>
        <family val="3"/>
        <charset val="128"/>
      </rPr>
      <t>図3</t>
    </r>
    <r>
      <rPr>
        <sz val="11"/>
        <color rgb="FF333333"/>
        <rFont val="メイリオ"/>
        <family val="3"/>
        <charset val="128"/>
      </rPr>
      <t>）．ここで重要な点は，</t>
    </r>
    <r>
      <rPr>
        <b/>
        <sz val="11"/>
        <color rgb="FF333333"/>
        <rFont val="メイリオ"/>
        <family val="3"/>
        <charset val="128"/>
      </rPr>
      <t>棄却域は数値的に決定できるので，データから得られた</t>
    </r>
    <r>
      <rPr>
        <b/>
        <i/>
        <sz val="11"/>
        <color rgb="FF333333"/>
        <rFont val="メイリオ"/>
        <family val="3"/>
        <charset val="128"/>
      </rPr>
      <t>F</t>
    </r>
    <r>
      <rPr>
        <b/>
        <sz val="11"/>
        <color rgb="FF333333"/>
        <rFont val="メイリオ"/>
        <family val="3"/>
        <charset val="128"/>
      </rPr>
      <t> 値が棄却域に入るかどうかは客観的に決定できる</t>
    </r>
    <r>
      <rPr>
        <sz val="11"/>
        <color rgb="FF333333"/>
        <rFont val="メイリオ"/>
        <family val="3"/>
        <charset val="128"/>
      </rPr>
      <t>という点です．この</t>
    </r>
    <r>
      <rPr>
        <i/>
        <sz val="11"/>
        <color rgb="FF333333"/>
        <rFont val="メイリオ"/>
        <family val="3"/>
        <charset val="128"/>
      </rPr>
      <t>F</t>
    </r>
    <r>
      <rPr>
        <sz val="11"/>
        <color rgb="FF333333"/>
        <rFont val="メイリオ"/>
        <family val="3"/>
        <charset val="128"/>
      </rPr>
      <t>検定に基づく仮説検定は，実験計画法における分散分析法（analysis of variance） の根幹です．実際にデータから計算した結果を</t>
    </r>
    <r>
      <rPr>
        <sz val="11"/>
        <color rgb="FF428BCA"/>
        <rFont val="メイリオ"/>
        <family val="3"/>
        <charset val="128"/>
      </rPr>
      <t>表2</t>
    </r>
    <r>
      <rPr>
        <sz val="11"/>
        <color rgb="FF333333"/>
        <rFont val="メイリオ"/>
        <family val="3"/>
        <charset val="128"/>
      </rPr>
      <t>に示します．</t>
    </r>
  </si>
  <si>
    <r>
      <t>この例では，5％棄却域は</t>
    </r>
    <r>
      <rPr>
        <i/>
        <sz val="11"/>
        <color rgb="FF333333"/>
        <rFont val="メイリオ"/>
        <family val="3"/>
        <charset val="128"/>
      </rPr>
      <t>F</t>
    </r>
    <r>
      <rPr>
        <sz val="11"/>
        <color rgb="FF333333"/>
        <rFont val="メイリオ"/>
        <family val="3"/>
        <charset val="128"/>
      </rPr>
      <t> 値が2.57以上，1％棄却域は3.81以上です．そして，データから計算された</t>
    </r>
    <r>
      <rPr>
        <i/>
        <sz val="11"/>
        <color rgb="FF333333"/>
        <rFont val="メイリオ"/>
        <family val="3"/>
        <charset val="128"/>
      </rPr>
      <t>F</t>
    </r>
    <r>
      <rPr>
        <sz val="11"/>
        <color rgb="FF333333"/>
        <rFont val="メイリオ"/>
        <family val="3"/>
        <charset val="128"/>
      </rPr>
      <t> 値は9.82ですから，5％棄却域はもちろん1％棄却域に入るほど大きな値と判定されます．したがって，この実験では1％レベルで有意（significant）な効果を殺虫剤の処理要因は示せたという結論になります．まさにデータからの計算と統計理論が合体した瞬間です．</t>
    </r>
  </si>
  <si>
    <t>このように，データからの数値計算と正規分布に基づく統計理論の両方があってはじめて，処理要因が有意であったかどうかが検定できるわけです．次回は乱塊法という実験計画法について説明したうえで，連載のしめくくりをしたいと思います．</t>
  </si>
  <si>
    <t>統計データ解析の地上世界と天空世界 ―連載の総括として</t>
  </si>
  <si>
    <r>
      <t>前々回</t>
    </r>
    <r>
      <rPr>
        <u/>
        <sz val="11"/>
        <color theme="10"/>
        <rFont val="游ゴシック"/>
        <family val="3"/>
        <charset val="128"/>
        <scheme val="minor"/>
      </rPr>
      <t>から2回にわたって，実験計画法の考え方を実際の数値データをお見せしながら説明してきました．どんな実験であっても，計画を立てるときには，この実験区配置 （レイアウト） を実施したときにどのようなデータが得られることになるのかをよく吟味し，それは実験計画法が呈示するスローガンに背かないことを確認する必要があります．せっかく時間と資金と人手をかけて行なう実験を無駄にしないためにも，実験をはじめる前のプランニングには十分に検討を重ねなければいけません．</t>
    </r>
  </si>
  <si>
    <t>いったん適切な実験計画に則ってデータが得られたならば，その先は統計データ解析の出番です．得られたデータのばらつきはどんな要因に基づくのか．実験計画を立てた時点で，私たちはデータのばらつきとその要因を説明する統計モデルを仮定します．このモデルには観測値に影響する （一つまたは複数の） 処理効果および誤差効果が含まれます．</t>
  </si>
  <si>
    <r>
      <t>われわれが汗水流して表を作り，計算する “地上世界” では，モデルが仮定する要因に従って，データのばらつき （偏差） を要因ごとに分割し，平方和から平均平方 （分散） と計算を進めれば，最後に分散比である</t>
    </r>
    <r>
      <rPr>
        <i/>
        <sz val="8"/>
        <color rgb="FF333333"/>
        <rFont val="メイリオ"/>
        <family val="3"/>
        <charset val="128"/>
      </rPr>
      <t>F</t>
    </r>
    <r>
      <rPr>
        <sz val="8"/>
        <color rgb="FF333333"/>
        <rFont val="メイリオ"/>
        <family val="3"/>
        <charset val="128"/>
      </rPr>
      <t>値が得られます．一方，パラレルな “天空世界” では，正規分布に基づくパラメトリック統計学の理論により，帰無仮説すなわち処理効果がなかったと仮定したときに，</t>
    </r>
    <r>
      <rPr>
        <i/>
        <sz val="8"/>
        <color rgb="FF333333"/>
        <rFont val="メイリオ"/>
        <family val="3"/>
        <charset val="128"/>
      </rPr>
      <t>F</t>
    </r>
    <r>
      <rPr>
        <sz val="8"/>
        <color rgb="FF333333"/>
        <rFont val="メイリオ"/>
        <family val="3"/>
        <charset val="128"/>
      </rPr>
      <t>値がどのような確率分布 （</t>
    </r>
    <r>
      <rPr>
        <i/>
        <sz val="8"/>
        <color rgb="FF333333"/>
        <rFont val="メイリオ"/>
        <family val="3"/>
        <charset val="128"/>
      </rPr>
      <t>F</t>
    </r>
    <r>
      <rPr>
        <sz val="8"/>
        <color rgb="FF333333"/>
        <rFont val="メイリオ"/>
        <family val="3"/>
        <charset val="128"/>
      </rPr>
      <t>分布） を示すのかが数学的に導かれています．実験計画法の統計解析で必ず用いられる分散分析とは，“地上世界” で数値的に求められた</t>
    </r>
    <r>
      <rPr>
        <i/>
        <sz val="8"/>
        <color rgb="FF333333"/>
        <rFont val="メイリオ"/>
        <family val="3"/>
        <charset val="128"/>
      </rPr>
      <t>F</t>
    </r>
    <r>
      <rPr>
        <sz val="8"/>
        <color rgb="FF333333"/>
        <rFont val="メイリオ"/>
        <family val="3"/>
        <charset val="128"/>
      </rPr>
      <t>値が，“天空世界” で導出された</t>
    </r>
    <r>
      <rPr>
        <i/>
        <sz val="8"/>
        <color rgb="FF333333"/>
        <rFont val="メイリオ"/>
        <family val="3"/>
        <charset val="128"/>
      </rPr>
      <t>F</t>
    </r>
    <r>
      <rPr>
        <sz val="8"/>
        <color rgb="FF333333"/>
        <rFont val="メイリオ"/>
        <family val="3"/>
        <charset val="128"/>
      </rPr>
      <t>分布の棄却域に入るかどうかを判定する仮説検定にほかなりません．</t>
    </r>
  </si>
  <si>
    <t>このように，実験計画法とそれに伴う分散分析は，統計データ解析における数値計算と統計理論との関係を理解する格好の例を私たちに提示します．ともすれば私たちはデータから計算することに没頭してしまい，その背後にある論理や世界観を見失いがちです．しかし，実験データのふるまいは直感的なグラフや図表によって表されることを思い出しましょう．そのような直感 （センス） があってはじめて数値化やモデル化の意味が実感をもって見えてくるでしょう．</t>
  </si>
  <si>
    <t>乱塊法―もう一つの実験計画法の例として</t>
  </si>
  <si>
    <r>
      <t>前々回と前回（</t>
    </r>
    <r>
      <rPr>
        <sz val="11"/>
        <color rgb="FF428BCA"/>
        <rFont val="メイリオ"/>
        <family val="3"/>
        <charset val="128"/>
      </rPr>
      <t>第10回</t>
    </r>
    <r>
      <rPr>
        <sz val="11"/>
        <color rgb="FF333333"/>
        <rFont val="メイリオ"/>
        <family val="3"/>
        <charset val="128"/>
      </rPr>
      <t>，</t>
    </r>
    <r>
      <rPr>
        <sz val="11"/>
        <color rgb="FF428BCA"/>
        <rFont val="メイリオ"/>
        <family val="3"/>
        <charset val="128"/>
      </rPr>
      <t>第11回</t>
    </r>
    <r>
      <rPr>
        <sz val="11"/>
        <color rgb="FF333333"/>
        <rFont val="メイリオ"/>
        <family val="3"/>
        <charset val="128"/>
      </rPr>
      <t>）に説明した完全無作為化法に基づく実験計画法は，反復実施と無作為化という2つのスローガンを組み込んで実験区を配置します．今回お話しする乱塊法（randomized block design）は，これら2つに加えてさらに局所管理というスローガンを掲げます．</t>
    </r>
  </si>
  <si>
    <r>
      <t>まずは実際の例をお見せしましょう．実験計画法の事例と同じく，この実例もまたフィリピンの国際イネ研究所（IRRI）で実際に行われた農業実験です</t>
    </r>
    <r>
      <rPr>
        <sz val="8"/>
        <color rgb="FF333333"/>
        <rFont val="メイリオ"/>
        <family val="3"/>
        <charset val="128"/>
      </rPr>
      <t>1）</t>
    </r>
    <r>
      <rPr>
        <sz val="11"/>
        <color rgb="FF333333"/>
        <rFont val="メイリオ"/>
        <family val="3"/>
        <charset val="128"/>
      </rPr>
      <t>．この実験は，種もみの播種密度がイネの収量にどのような影響を及ぼすかを調べる目的で実施されました．種もみの播種密度は6水準（ヘクタールあたりの種もみの重量にして25 kg〜150 kgの範囲）で設定し，反復数は4回です．もしもこの実験を完全無作為化法によって実施したならば，圃場をまずはじめに6水準╳4反復＝24実験区に分割し，圃場全域にわたる無作為化配置をすることになったでしょう．</t>
    </r>
  </si>
  <si>
    <t>今回の乱塊法ではどのような実験区レイアウトを用いるのですか？</t>
  </si>
  <si>
    <r>
      <t>乱塊法とはあらかじめ反復ごとに「ブロック」を分割し，各ブロックの中で6水準すべてを無作為化配置するという実験区の割り付けをする方法です（</t>
    </r>
    <r>
      <rPr>
        <sz val="11"/>
        <color rgb="FF428BCA"/>
        <rFont val="メイリオ"/>
        <family val="3"/>
        <charset val="128"/>
      </rPr>
      <t>図1</t>
    </r>
    <r>
      <rPr>
        <sz val="11"/>
        <color rgb="FF333333"/>
        <rFont val="メイリオ"/>
        <family val="3"/>
        <charset val="128"/>
      </rPr>
      <t>）．実験計画法では無作為化をどのように実施するかによって違いが生じます．完全無作為化法の無作為化は，実験圃場に潜む環境要因がデータにどのような影響を及ぼすかがわからない状況で，そのバイアスを回避するという目的で行われます．一方，</t>
    </r>
    <r>
      <rPr>
        <b/>
        <sz val="11"/>
        <color rgb="FF333333"/>
        <rFont val="メイリオ"/>
        <family val="3"/>
        <charset val="128"/>
      </rPr>
      <t>乱塊法は，実験に用いる圃場に関して事前に背景要因の傾向性がわかっているという状況で用いられる方法</t>
    </r>
    <r>
      <rPr>
        <sz val="11"/>
        <color rgb="FF333333"/>
        <rFont val="メイリオ"/>
        <family val="3"/>
        <charset val="128"/>
      </rPr>
      <t>です．たとえば，</t>
    </r>
    <r>
      <rPr>
        <sz val="11"/>
        <color rgb="FF428BCA"/>
        <rFont val="メイリオ"/>
        <family val="3"/>
        <charset val="128"/>
      </rPr>
      <t>図2</t>
    </r>
    <r>
      <rPr>
        <sz val="11"/>
        <color rgb="FF333333"/>
        <rFont val="メイリオ"/>
        <family val="3"/>
        <charset val="128"/>
      </rPr>
      <t>のような場合を考えてみましょう．</t>
    </r>
  </si>
  <si>
    <t>実験に使おうとするある圃場に関して，東西方向（図の左右方向）に水条件に関する勾配があり，左側の場所は湿潤であるのに対し，右側は乾燥していることが事前にわかっていたとします．ある作物の収量に関する実験を予定しているならば，水条件の違いは得られるデータに大きな体系的バイアスをもたらすでしょう．このとき，水条件の勾配に“直交”する方向にブロックを切れば，データに影響を及ぼす可能性がある水条件を統制することができます．</t>
  </si>
  <si>
    <r>
      <t>図2</t>
    </r>
    <r>
      <rPr>
        <u/>
        <sz val="11"/>
        <color theme="10"/>
        <rFont val="游ゴシック"/>
        <family val="3"/>
        <charset val="128"/>
        <scheme val="minor"/>
      </rPr>
      <t>では3つのブロックを設定し，乱塊法に基づいて6水準の無作為化配置をしました．このとき各ブロックは水条件に応じて左から「湿潤ブロック」「中間ブロック」「乾燥ブロック」と名づけられるでしょう．重要なのは，水条件に対応してブロックを切ることで，各ブロック内の環境条件をそろえた点にあります．これが第三のスローガンである局所管理です．すべての水準は水条件の異なるブロックでそれぞれ実施されるので，水準のもつ効果をよりはっきりと調べることができる．これが乱塊法の長所です．マウス実験の例では，マウスの血統，体重などがブロックごとに均一に配されるように設計することになります．</t>
    </r>
  </si>
  <si>
    <r>
      <t>上の</t>
    </r>
    <r>
      <rPr>
        <sz val="11"/>
        <color rgb="FF428BCA"/>
        <rFont val="メイリオ"/>
        <family val="3"/>
        <charset val="128"/>
      </rPr>
      <t>図1</t>
    </r>
    <r>
      <rPr>
        <sz val="11"/>
        <color rgb="FF333333"/>
        <rFont val="メイリオ"/>
        <family val="3"/>
        <charset val="128"/>
      </rPr>
      <t>の乱塊法実験のもとで得られた数値データは</t>
    </r>
    <r>
      <rPr>
        <sz val="11"/>
        <color rgb="FF428BCA"/>
        <rFont val="メイリオ"/>
        <family val="3"/>
        <charset val="128"/>
      </rPr>
      <t>表1</t>
    </r>
    <r>
      <rPr>
        <sz val="11"/>
        <color rgb="FF333333"/>
        <rFont val="メイリオ"/>
        <family val="3"/>
        <charset val="128"/>
      </rPr>
      <t>のようになりました．このデータ表を各水準の行ごとに横方向に集計すれば，完全無作為化法の場合と同じく，処理平均を求めることができます．ところが，乱塊法ではそれに加えて列ごとに縦に集計することにより，ブロック平均も計算できます．処理平均は水準ごとの効果の大小を，そしてブロック平均はブロックごとの効果の大小を数値化しています．乱塊法の線形統計モデルを</t>
    </r>
    <r>
      <rPr>
        <sz val="11"/>
        <color rgb="FF428BCA"/>
        <rFont val="メイリオ"/>
        <family val="3"/>
        <charset val="128"/>
      </rPr>
      <t>図3</t>
    </r>
    <r>
      <rPr>
        <sz val="11"/>
        <color rgb="FF333333"/>
        <rFont val="メイリオ"/>
        <family val="3"/>
        <charset val="128"/>
      </rPr>
      <t>に示します．</t>
    </r>
  </si>
  <si>
    <r>
      <t>完全無作為化法になかったブロック効果の項（ρ</t>
    </r>
    <r>
      <rPr>
        <i/>
        <sz val="8"/>
        <color rgb="FF333333"/>
        <rFont val="メイリオ"/>
        <family val="3"/>
        <charset val="128"/>
      </rPr>
      <t>j</t>
    </r>
    <r>
      <rPr>
        <sz val="8"/>
        <color rgb="FF333333"/>
        <rFont val="メイリオ"/>
        <family val="3"/>
        <charset val="128"/>
      </rPr>
      <t>）がはいってますね．</t>
    </r>
  </si>
  <si>
    <r>
      <t>そうです．観測データ（x</t>
    </r>
    <r>
      <rPr>
        <i/>
        <sz val="8"/>
        <color rgb="FF333333"/>
        <rFont val="メイリオ"/>
        <family val="3"/>
        <charset val="128"/>
      </rPr>
      <t>ij</t>
    </r>
    <r>
      <rPr>
        <sz val="11"/>
        <color rgb="FF333333"/>
        <rFont val="メイリオ"/>
        <family val="3"/>
        <charset val="128"/>
      </rPr>
      <t> ）が総平均（μ）のまわりでばらつく要因は，右辺に示されているように，処理効果（α</t>
    </r>
    <r>
      <rPr>
        <i/>
        <sz val="8"/>
        <color rgb="FF333333"/>
        <rFont val="メイリオ"/>
        <family val="3"/>
        <charset val="128"/>
      </rPr>
      <t>i</t>
    </r>
    <r>
      <rPr>
        <sz val="11"/>
        <color rgb="FF333333"/>
        <rFont val="メイリオ"/>
        <family val="3"/>
        <charset val="128"/>
      </rPr>
      <t> ）とブロック効果（ρ</t>
    </r>
    <r>
      <rPr>
        <i/>
        <sz val="8"/>
        <color rgb="FF333333"/>
        <rFont val="メイリオ"/>
        <family val="3"/>
        <charset val="128"/>
      </rPr>
      <t>j</t>
    </r>
    <r>
      <rPr>
        <sz val="11"/>
        <color rgb="FF333333"/>
        <rFont val="メイリオ"/>
        <family val="3"/>
        <charset val="128"/>
      </rPr>
      <t> ）そして誤差項（ε</t>
    </r>
    <r>
      <rPr>
        <i/>
        <sz val="8"/>
        <color rgb="FF333333"/>
        <rFont val="メイリオ"/>
        <family val="3"/>
        <charset val="128"/>
      </rPr>
      <t>ij</t>
    </r>
    <r>
      <rPr>
        <sz val="11"/>
        <color rgb="FF333333"/>
        <rFont val="メイリオ"/>
        <family val="3"/>
        <charset val="128"/>
      </rPr>
      <t> ）です．誤差項は水準</t>
    </r>
    <r>
      <rPr>
        <i/>
        <sz val="11"/>
        <color rgb="FF333333"/>
        <rFont val="メイリオ"/>
        <family val="3"/>
        <charset val="128"/>
      </rPr>
      <t>i</t>
    </r>
    <r>
      <rPr>
        <sz val="11"/>
        <color rgb="FF333333"/>
        <rFont val="メイリオ"/>
        <family val="3"/>
        <charset val="128"/>
      </rPr>
      <t> と反復</t>
    </r>
    <r>
      <rPr>
        <i/>
        <sz val="11"/>
        <color rgb="FF333333"/>
        <rFont val="メイリオ"/>
        <family val="3"/>
        <charset val="128"/>
      </rPr>
      <t> j</t>
    </r>
    <r>
      <rPr>
        <sz val="11"/>
        <color rgb="FF333333"/>
        <rFont val="メイリオ"/>
        <family val="3"/>
        <charset val="128"/>
      </rPr>
      <t> に関係なく常に同一の正規分布N（0，σ</t>
    </r>
    <r>
      <rPr>
        <sz val="8"/>
        <color rgb="FF333333"/>
        <rFont val="メイリオ"/>
        <family val="3"/>
        <charset val="128"/>
      </rPr>
      <t>2</t>
    </r>
    <r>
      <rPr>
        <sz val="11"/>
        <color rgb="FF333333"/>
        <rFont val="メイリオ"/>
        <family val="3"/>
        <charset val="128"/>
      </rPr>
      <t>）に従うと仮定します．完全無作為化法よりも複雑なこの線形統計モデルには，ブロック効果が明示的に含まれていることに注意しましょう．この統計モデルをことばで説明するならば，第 </t>
    </r>
    <r>
      <rPr>
        <i/>
        <sz val="11"/>
        <color rgb="FF333333"/>
        <rFont val="メイリオ"/>
        <family val="3"/>
        <charset val="128"/>
      </rPr>
      <t>i</t>
    </r>
    <r>
      <rPr>
        <sz val="11"/>
        <color rgb="FF333333"/>
        <rFont val="メイリオ"/>
        <family val="3"/>
        <charset val="128"/>
      </rPr>
      <t> 水準・第 </t>
    </r>
    <r>
      <rPr>
        <i/>
        <sz val="11"/>
        <color rgb="FF333333"/>
        <rFont val="メイリオ"/>
        <family val="3"/>
        <charset val="128"/>
      </rPr>
      <t>j</t>
    </r>
    <r>
      <rPr>
        <sz val="11"/>
        <color rgb="FF333333"/>
        <rFont val="メイリオ"/>
        <family val="3"/>
        <charset val="128"/>
      </rPr>
      <t> ブロックから得られたデータx</t>
    </r>
    <r>
      <rPr>
        <i/>
        <sz val="8"/>
        <color rgb="FF333333"/>
        <rFont val="メイリオ"/>
        <family val="3"/>
        <charset val="128"/>
      </rPr>
      <t>ij</t>
    </r>
    <r>
      <rPr>
        <sz val="11"/>
        <color rgb="FF333333"/>
        <rFont val="メイリオ"/>
        <family val="3"/>
        <charset val="128"/>
      </rPr>
      <t> は，第 </t>
    </r>
    <r>
      <rPr>
        <i/>
        <sz val="11"/>
        <color rgb="FF333333"/>
        <rFont val="メイリオ"/>
        <family val="3"/>
        <charset val="128"/>
      </rPr>
      <t>i</t>
    </r>
    <r>
      <rPr>
        <sz val="11"/>
        <color rgb="FF333333"/>
        <rFont val="メイリオ"/>
        <family val="3"/>
        <charset val="128"/>
      </rPr>
      <t> 水準効果（α</t>
    </r>
    <r>
      <rPr>
        <i/>
        <sz val="8"/>
        <color rgb="FF333333"/>
        <rFont val="メイリオ"/>
        <family val="3"/>
        <charset val="128"/>
      </rPr>
      <t>i</t>
    </r>
    <r>
      <rPr>
        <sz val="11"/>
        <color rgb="FF333333"/>
        <rFont val="メイリオ"/>
        <family val="3"/>
        <charset val="128"/>
      </rPr>
      <t> ）と第 </t>
    </r>
    <r>
      <rPr>
        <i/>
        <sz val="11"/>
        <color rgb="FF333333"/>
        <rFont val="メイリオ"/>
        <family val="3"/>
        <charset val="128"/>
      </rPr>
      <t>j</t>
    </r>
    <r>
      <rPr>
        <sz val="11"/>
        <color rgb="FF333333"/>
        <rFont val="メイリオ"/>
        <family val="3"/>
        <charset val="128"/>
      </rPr>
      <t> ブロック効果（ρ</t>
    </r>
    <r>
      <rPr>
        <i/>
        <sz val="8"/>
        <color rgb="FF333333"/>
        <rFont val="メイリオ"/>
        <family val="3"/>
        <charset val="128"/>
      </rPr>
      <t>j</t>
    </r>
    <r>
      <rPr>
        <sz val="11"/>
        <color rgb="FF333333"/>
        <rFont val="メイリオ"/>
        <family val="3"/>
        <charset val="128"/>
      </rPr>
      <t> ）の和に加えて誤差項（ε</t>
    </r>
    <r>
      <rPr>
        <i/>
        <sz val="8"/>
        <color rgb="FF333333"/>
        <rFont val="メイリオ"/>
        <family val="3"/>
        <charset val="128"/>
      </rPr>
      <t>ij</t>
    </r>
    <r>
      <rPr>
        <sz val="11"/>
        <color rgb="FF333333"/>
        <rFont val="メイリオ"/>
        <family val="3"/>
        <charset val="128"/>
      </rPr>
      <t> ）を含むということになります．</t>
    </r>
  </si>
  <si>
    <r>
      <t>この統計モデルに基づく偏差の分割は</t>
    </r>
    <r>
      <rPr>
        <sz val="11"/>
        <color rgb="FF428BCA"/>
        <rFont val="メイリオ"/>
        <family val="3"/>
        <charset val="128"/>
      </rPr>
      <t>表2</t>
    </r>
    <r>
      <rPr>
        <sz val="11"/>
        <color rgb="FF333333"/>
        <rFont val="メイリオ"/>
        <family val="3"/>
        <charset val="128"/>
      </rPr>
      <t>に示す通りです．</t>
    </r>
    <r>
      <rPr>
        <b/>
        <sz val="11"/>
        <color rgb="FF333333"/>
        <rFont val="メイリオ"/>
        <family val="3"/>
        <charset val="128"/>
      </rPr>
      <t>目標はデータのもつ全偏差を処理偏差・ブロック偏差・誤差偏差の3つに分割すること</t>
    </r>
    <r>
      <rPr>
        <sz val="11"/>
        <color rgb="FF333333"/>
        <rFont val="メイリオ"/>
        <family val="3"/>
        <charset val="128"/>
      </rPr>
      <t>です．完全無作為化法で示した手順を適用すれば，続く平方和と平均平方の計算を実行し，最終的に誤差平均平方を分母として処理平均平方を分子とする</t>
    </r>
    <r>
      <rPr>
        <i/>
        <sz val="11"/>
        <color rgb="FF333333"/>
        <rFont val="メイリオ"/>
        <family val="3"/>
        <charset val="128"/>
      </rPr>
      <t>F</t>
    </r>
    <r>
      <rPr>
        <sz val="11"/>
        <color rgb="FF333333"/>
        <rFont val="メイリオ"/>
        <family val="3"/>
        <charset val="128"/>
      </rPr>
      <t>値，ならびに同じ誤差平均平方を分母に対してブロック平均平方を分子に置いた</t>
    </r>
    <r>
      <rPr>
        <i/>
        <sz val="11"/>
        <color rgb="FF333333"/>
        <rFont val="メイリオ"/>
        <family val="3"/>
        <charset val="128"/>
      </rPr>
      <t>F</t>
    </r>
    <r>
      <rPr>
        <sz val="11"/>
        <color rgb="FF333333"/>
        <rFont val="メイリオ"/>
        <family val="3"/>
        <charset val="128"/>
      </rPr>
      <t>値が計算できます．これらをまとめた分散分析表を</t>
    </r>
    <r>
      <rPr>
        <sz val="11"/>
        <color rgb="FF428BCA"/>
        <rFont val="メイリオ"/>
        <family val="3"/>
        <charset val="128"/>
      </rPr>
      <t>表3</t>
    </r>
    <r>
      <rPr>
        <sz val="11"/>
        <color rgb="FF333333"/>
        <rFont val="メイリオ"/>
        <family val="3"/>
        <charset val="128"/>
      </rPr>
      <t>に示します．この実験ではブロックは有意な効果が見出されました（</t>
    </r>
    <r>
      <rPr>
        <i/>
        <sz val="11"/>
        <color rgb="FF333333"/>
        <rFont val="メイリオ"/>
        <family val="3"/>
        <charset val="128"/>
      </rPr>
      <t>F</t>
    </r>
    <r>
      <rPr>
        <sz val="11"/>
        <color rgb="FF333333"/>
        <rFont val="メイリオ"/>
        <family val="3"/>
        <charset val="128"/>
      </rPr>
      <t>＞</t>
    </r>
    <r>
      <rPr>
        <i/>
        <sz val="11"/>
        <color rgb="FF333333"/>
        <rFont val="メイリオ"/>
        <family val="3"/>
        <charset val="128"/>
      </rPr>
      <t>F</t>
    </r>
    <r>
      <rPr>
        <sz val="8"/>
        <color rgb="FF333333"/>
        <rFont val="メイリオ"/>
        <family val="3"/>
        <charset val="128"/>
      </rPr>
      <t>0.01</t>
    </r>
    <r>
      <rPr>
        <sz val="11"/>
        <color rgb="FF333333"/>
        <rFont val="メイリオ"/>
        <family val="3"/>
        <charset val="128"/>
      </rPr>
      <t>）が，処理に関しては有意な効果は検出できませんでした．</t>
    </r>
  </si>
  <si>
    <r>
      <t>乱塊法の帰無仮説は，完全無作為化法と同じく，処理効果とブロック効果をともに含まない，誤差項のみの統計モデルです．上の分散分析では処理効果とブロック効果を含む対立仮説の統計モデルに対して</t>
    </r>
    <r>
      <rPr>
        <i/>
        <sz val="11"/>
        <color rgb="FF333333"/>
        <rFont val="メイリオ"/>
        <family val="3"/>
        <charset val="128"/>
      </rPr>
      <t>F</t>
    </r>
    <r>
      <rPr>
        <sz val="11"/>
        <color rgb="FF333333"/>
        <rFont val="メイリオ"/>
        <family val="3"/>
        <charset val="128"/>
      </rPr>
      <t>検定を実施し，要因が有意であるかどうかを</t>
    </r>
    <r>
      <rPr>
        <i/>
        <sz val="11"/>
        <color rgb="FF333333"/>
        <rFont val="メイリオ"/>
        <family val="3"/>
        <charset val="128"/>
      </rPr>
      <t>F</t>
    </r>
    <r>
      <rPr>
        <sz val="11"/>
        <color rgb="FF333333"/>
        <rFont val="メイリオ"/>
        <family val="3"/>
        <charset val="128"/>
      </rPr>
      <t>検定しました．観察データのもとで，どのような統計モデルを当てはめるのが妥当なのかという議論は，モデル選択（model selection）というもっと大きな問題につながっていきます．</t>
    </r>
  </si>
  <si>
    <t>総括―情報可視化，統計モデリング，アブダクション</t>
  </si>
  <si>
    <t>連載12回もあっという間でした．無味乾燥に思っていた統計学のイメージが少し変わりました！</t>
  </si>
  <si>
    <t>統計学は生きているサイエンスの1つとして，時代の風潮や傾向と無縁ではありません．今風には“データ・サイエンス”と呼ぶ方がカッコイイようですが，いわゆる“データ・ドリヴン（data-driven）”な科学研究は，大量の情報と高性能コンピューターの追い風に乗って，今後さらにその影響力を増していくのかもしれません．その一方で，科学研究の場だけでなく，いま私たちが生きている現代社会のなかでも，より多くのデータや情報を手にすることにより，あたかも宝探しのように“金脈”が掘り当てられるというちょっと都合のいいイメージが膨らんでいるようです．</t>
  </si>
  <si>
    <r>
      <t>しかし，本連載ではもっと地道な案内図をみなさんに提示しました．実験や観察を通して私たちが手にするデータには，それを生み出した因果構造がどこかに埋め込まれています．定量化された数値データはそのままでは私たちには解読できません．そこで，さまざまな統計グラフィクスのダイアグラムを利用することで，データの示すふるまいは誰もが理解できるように可視化することができます．</t>
    </r>
    <r>
      <rPr>
        <b/>
        <sz val="11"/>
        <color rgb="FF333333"/>
        <rFont val="メイリオ"/>
        <family val="3"/>
        <charset val="128"/>
      </rPr>
      <t>万人がわかること</t>
    </r>
    <r>
      <rPr>
        <sz val="11"/>
        <color rgb="FF333333"/>
        <rFont val="メイリオ"/>
        <family val="3"/>
        <charset val="128"/>
      </rPr>
      <t>―まさにこれが統計的データ解析の原点であるはずです．</t>
    </r>
  </si>
  <si>
    <r>
      <t>エドワード・R・タフティ（Edward R. Tufte）は，長年にわたって，数値データをいかにして“見える”ようにできるかというデータ可視化（data visualization）の問題に取り組んできました</t>
    </r>
    <r>
      <rPr>
        <sz val="8"/>
        <color rgb="FF333333"/>
        <rFont val="メイリオ"/>
        <family val="3"/>
        <charset val="128"/>
      </rPr>
      <t>2）</t>
    </r>
    <r>
      <rPr>
        <sz val="11"/>
        <color rgb="FF333333"/>
        <rFont val="メイリオ"/>
        <family val="3"/>
        <charset val="128"/>
      </rPr>
      <t>．昔から私たち人間は膨大かつ複雑なデータを可視化すべく試行錯誤をくり返してきました．つい最近私が翻訳したマニュエル・リマ（Manuel Lima）の最新刊『THE BOOK OF TREES―系統樹大全』</t>
    </r>
    <r>
      <rPr>
        <sz val="8"/>
        <color rgb="FF333333"/>
        <rFont val="メイリオ"/>
        <family val="3"/>
        <charset val="128"/>
      </rPr>
      <t>3）</t>
    </r>
    <r>
      <rPr>
        <sz val="11"/>
        <color rgb="FF333333"/>
        <rFont val="メイリオ"/>
        <family val="3"/>
        <charset val="128"/>
      </rPr>
      <t>もまた，多様性情報の可視化をめぐる一千年に及ぶ知的系譜を明らかにしてくれました．データや情報を視覚化する</t>
    </r>
    <r>
      <rPr>
        <b/>
        <sz val="11"/>
        <color rgb="FF333333"/>
        <rFont val="メイリオ"/>
        <family val="3"/>
        <charset val="128"/>
      </rPr>
      <t>インフォグラフィクス（infographics）を単なる流行語のまま終わらせるのではなく，現場で利用できる実質的なツールとして鍛えあげる</t>
    </r>
    <r>
      <rPr>
        <sz val="11"/>
        <color rgb="FF333333"/>
        <rFont val="メイリオ"/>
        <family val="3"/>
        <charset val="128"/>
      </rPr>
      <t>ことが必要とされています．統計的データ解析はこの目標を見失ってはなりません．</t>
    </r>
  </si>
  <si>
    <r>
      <t>その一方で，データや情報は</t>
    </r>
    <r>
      <rPr>
        <b/>
        <sz val="11"/>
        <color rgb="FF333333"/>
        <rFont val="メイリオ"/>
        <family val="3"/>
        <charset val="128"/>
      </rPr>
      <t>既知の知見から未知なるものへの推論，すなわちアブダクションを目指す</t>
    </r>
    <r>
      <rPr>
        <sz val="11"/>
        <color rgb="FF333333"/>
        <rFont val="メイリオ"/>
        <family val="3"/>
        <charset val="128"/>
      </rPr>
      <t>というもう一つの目標があります．形態測定学者フレッド・L・ブックスタイン （Fred L. Bookstein） の大著</t>
    </r>
    <r>
      <rPr>
        <sz val="8"/>
        <color rgb="FF333333"/>
        <rFont val="メイリオ"/>
        <family val="3"/>
        <charset val="128"/>
      </rPr>
      <t>4）</t>
    </r>
    <r>
      <rPr>
        <sz val="11"/>
        <color rgb="FF333333"/>
        <rFont val="メイリオ"/>
        <family val="3"/>
        <charset val="128"/>
      </rPr>
      <t>に力説されているように，データの統計モデリングを通じて，私たちはよりよい暫定的結論を導くことができます．ただし，このアブダクションという推論には終わりがありません．真実を前提としないアブダクションは，新たなデータが出現するたびに新たなよりよい （しかしやはり暫定的な） 結論へと移行します．</t>
    </r>
  </si>
  <si>
    <t>膨張し続けるデータの可視化と，はてしないアブダクションの連鎖―身の丈サイズの統計学は情報の海とモデルの山を越える翼を私たちに与えてくれます．</t>
  </si>
  <si>
    <t>おあとがよろしいようで．</t>
  </si>
  <si>
    <t>1. 「Statistical Procedures for Agricultural Research, Second Edition」（Kwanchai A. Gomez &amp; Arturo A. Gomez）, John Wiley &amp; Sons, 1984</t>
  </si>
  <si>
    <t>2. 「The Visual Display of Quantitative Information, Second Edition」（Edward R. Tufte）, Graphic Press, 2001</t>
  </si>
  <si>
    <t>3. 「The Book of Trees: Visualizing Branches of Knowledge」（Manuel Lima）, Princeton Architectural Press, 2014</t>
  </si>
  <si>
    <t>「THE BOOK OF TREES—系統樹大全：知の世界を可視化するインフォグラフィクス」（マニュエル・リマ／著　三中信宏／訳），ビー・エヌ・エヌ新社，2015</t>
  </si>
  <si>
    <t>4. 「Measuring and Reasoning: Numerical Inference in the Sciences」（Fred L. Bookstein）, Cambridge University Press, 2014</t>
  </si>
  <si>
    <t>質問コーナー：散布図の幹葉表示の作成方法が一部分理解できません…</t>
  </si>
  <si>
    <r>
      <t>本連載</t>
    </r>
    <r>
      <rPr>
        <u/>
        <sz val="11"/>
        <color theme="10"/>
        <rFont val="游ゴシック"/>
        <family val="3"/>
        <charset val="128"/>
        <scheme val="minor"/>
      </rPr>
      <t>第1回の内容に関連して，以下の質問をいただきました．</t>
    </r>
  </si>
  <si>
    <t>散布図の幹葉表示の作成方法が一部分理解できません。具体的には葉の「7」「45」「223」「01」「8」「3」の分割の規則はどのようになっているのでしょうか。</t>
  </si>
  <si>
    <r>
      <t>テューキーの「幹葉表示」は，広く用いられているヒストグラムから箱ひげ図への橋渡しとみなされるデータ可視化の方法です．その手順について以下に補足説明します．第1回</t>
    </r>
    <r>
      <rPr>
        <u/>
        <sz val="11"/>
        <color theme="10"/>
        <rFont val="游ゴシック"/>
        <family val="3"/>
        <charset val="128"/>
        <scheme val="minor"/>
      </rPr>
      <t>図2の「累積番号」は最大値および最小値からメディアンに向かって累積されていく番号です．この数値例ではデータの最小値と最大値がそれぞれ3と17ですので，幅2（任意の幅）の区間で全範囲を分割することにします．このとき，最小値3を上端に，最大値17を下端に置いて，幅2の区間を順に積み重ねることで幹葉表示が描かれます．上端の区間[2,3]に入るデータは3だけです．3は一桁の数ですから十の位は「0」で一の位は「3」となります．この「0」が“幹”となり，「3」が “葉” になります．続く2つの区間[4, 5]と[6, 7]に入るデータはありませんので空白にしておきます．その次の区間[8, 9]にはデータ8が入るので，その幹と葉はそれぞれ「0」と「8」となります．その下の区間[10, 11]には2つのデータ10と11が属しますから，共通の幹「1」に対して2つの葉「0」と「1」を並列表示します．同様にメディアンが属する区間[12, 13]の3つのデータ12, 12, 13についても，共通の幹「1」の横に3つの葉「2」「2」「3」を並列します．このように最下段の区間[16, 17]にいたるまで続ければすべての幹葉表示が完成します．</t>
    </r>
  </si>
  <si>
    <t>https://www.yodosha.co.jp/smart-lab-life/statics_pitfalls/statics_pitfalls_sup.html</t>
  </si>
  <si>
    <t>引用</t>
    <rPh sb="0" eb="2">
      <t>インヨウ</t>
    </rPh>
    <phoneticPr fontId="2"/>
  </si>
  <si>
    <r>
      <rPr>
        <sz val="16"/>
        <color rgb="FF444444"/>
        <rFont val="ＭＳ ゴシック"/>
        <family val="3"/>
        <charset val="128"/>
      </rPr>
      <t>＞</t>
    </r>
    <r>
      <rPr>
        <sz val="16"/>
        <color rgb="FF444444"/>
        <rFont val="Arial"/>
        <family val="2"/>
      </rPr>
      <t> exp(0.30288)</t>
    </r>
    <phoneticPr fontId="2"/>
  </si>
  <si>
    <r>
      <rPr>
        <sz val="14"/>
        <color rgb="FF444444"/>
        <rFont val="ＭＳ ゴシック"/>
        <family val="3"/>
        <charset val="128"/>
      </rPr>
      <t>＞</t>
    </r>
    <r>
      <rPr>
        <sz val="14"/>
        <color rgb="FF444444"/>
        <rFont val="Arial"/>
        <family val="2"/>
      </rPr>
      <t> names(res)</t>
    </r>
    <phoneticPr fontId="2"/>
  </si>
  <si>
    <r>
      <rPr>
        <sz val="14"/>
        <color rgb="FF444444"/>
        <rFont val="ＭＳ ゴシック"/>
        <family val="3"/>
        <charset val="128"/>
      </rPr>
      <t>＞</t>
    </r>
    <r>
      <rPr>
        <sz val="14"/>
        <color rgb="FF444444"/>
        <rFont val="Arial"/>
        <family val="2"/>
      </rPr>
      <t> res = glm(grclass ~ ht, data, family=binomial)</t>
    </r>
    <phoneticPr fontId="2"/>
  </si>
  <si>
    <r>
      <rPr>
        <sz val="14"/>
        <color rgb="FF444444"/>
        <rFont val="ＭＳ ゴシック"/>
        <family val="3"/>
        <charset val="128"/>
      </rPr>
      <t>＞</t>
    </r>
    <r>
      <rPr>
        <sz val="14"/>
        <color rgb="FF444444"/>
        <rFont val="Arial"/>
        <family val="2"/>
      </rPr>
      <t> summary(res)</t>
    </r>
    <phoneticPr fontId="2"/>
  </si>
  <si>
    <r>
      <rPr>
        <sz val="14"/>
        <color rgb="FF444444"/>
        <rFont val="ＭＳ ゴシック"/>
        <family val="3"/>
        <charset val="128"/>
      </rPr>
      <t>＞</t>
    </r>
    <r>
      <rPr>
        <sz val="14"/>
        <color rgb="FF444444"/>
        <rFont val="Arial"/>
        <family val="2"/>
      </rPr>
      <t> head(data)</t>
    </r>
    <phoneticPr fontId="2"/>
  </si>
  <si>
    <r>
      <t>*RG</t>
    </r>
    <r>
      <rPr>
        <b/>
        <u/>
        <sz val="14"/>
        <rFont val="Yu Gothic"/>
        <family val="2"/>
        <charset val="128"/>
      </rPr>
      <t>を使った場合、以下の</t>
    </r>
    <r>
      <rPr>
        <b/>
        <u/>
        <sz val="14"/>
        <rFont val="Arial"/>
        <family val="2"/>
      </rPr>
      <t>res</t>
    </r>
    <r>
      <rPr>
        <b/>
        <u/>
        <sz val="14"/>
        <rFont val="ＭＳ Ｐゴシック"/>
        <family val="2"/>
        <charset val="128"/>
      </rPr>
      <t>を</t>
    </r>
    <r>
      <rPr>
        <b/>
        <u/>
        <sz val="14"/>
        <rFont val="Arial"/>
        <family val="2"/>
      </rPr>
      <t>logisticdata</t>
    </r>
    <r>
      <rPr>
        <b/>
        <u/>
        <sz val="14"/>
        <rFont val="Yu Gothic"/>
        <family val="2"/>
        <charset val="128"/>
      </rPr>
      <t>に換えて分析を進める。</t>
    </r>
    <rPh sb="4" eb="5">
      <t>ツカ</t>
    </rPh>
    <rPh sb="7" eb="9">
      <t>バアイ</t>
    </rPh>
    <rPh sb="10" eb="12">
      <t>イカ</t>
    </rPh>
    <rPh sb="30" eb="31">
      <t>カ</t>
    </rPh>
    <rPh sb="33" eb="35">
      <t>ブンセキ</t>
    </rPh>
    <rPh sb="36" eb="37">
      <t>スス</t>
    </rPh>
    <phoneticPr fontId="2"/>
  </si>
  <si>
    <t>＞names(logisticdata)</t>
    <phoneticPr fontId="2"/>
  </si>
  <si>
    <t>&gt;logisticdata[[1]]</t>
    <phoneticPr fontId="2"/>
  </si>
  <si>
    <t>&gt;logisticdata[[1]][1]</t>
    <phoneticPr fontId="2"/>
  </si>
  <si>
    <t>&gt;logisticdata[[1]][2]</t>
    <phoneticPr fontId="2"/>
  </si>
  <si>
    <r>
      <rPr>
        <sz val="14"/>
        <color rgb="FF444444"/>
        <rFont val="ＭＳ ゴシック"/>
        <family val="3"/>
        <charset val="128"/>
      </rPr>
      <t>＞</t>
    </r>
    <r>
      <rPr>
        <sz val="14"/>
        <color rgb="FF444444"/>
        <rFont val="Arial"/>
        <family val="2"/>
      </rPr>
      <t> exp(res[[1]][2])</t>
    </r>
    <phoneticPr fontId="2"/>
  </si>
  <si>
    <t>&gt;exp(logisticdata[[1]][2])</t>
    <phoneticPr fontId="2"/>
  </si>
  <si>
    <t>&gt;exp(logisticdata[[1]])</t>
    <phoneticPr fontId="2"/>
  </si>
  <si>
    <r>
      <rPr>
        <b/>
        <sz val="14"/>
        <color rgb="FF444444"/>
        <rFont val="ＭＳ ゴシック"/>
        <family val="3"/>
        <charset val="128"/>
      </rPr>
      <t>＞</t>
    </r>
    <r>
      <rPr>
        <b/>
        <sz val="14"/>
        <color rgb="FF444444"/>
        <rFont val="Arial"/>
        <family val="2"/>
      </rPr>
      <t> fit = fitted(res)</t>
    </r>
    <phoneticPr fontId="2"/>
  </si>
  <si>
    <r>
      <rPr>
        <b/>
        <sz val="16"/>
        <color rgb="FF444444"/>
        <rFont val="ＭＳ ゴシック"/>
        <family val="3"/>
        <charset val="128"/>
      </rPr>
      <t>＞</t>
    </r>
    <r>
      <rPr>
        <b/>
        <sz val="16"/>
        <color rgb="FF444444"/>
        <rFont val="Arial"/>
        <family val="2"/>
      </rPr>
      <t> plot(data$ht, fit)</t>
    </r>
    <phoneticPr fontId="2"/>
  </si>
  <si>
    <r>
      <t>fitted( )</t>
    </r>
    <r>
      <rPr>
        <b/>
        <sz val="14"/>
        <color rgb="FF444444"/>
        <rFont val="ＭＳ ゴシック"/>
        <family val="3"/>
        <charset val="128"/>
      </rPr>
      <t>は，得られたロジスティック回帰式による予測値を求める関数です．これによって，被験者ごとの予測値が得られるのですが，当然，実際のデータとは異なります．そのズレの小さなモデルが良いモデルなわけです．予測値を入れた変数</t>
    </r>
    <r>
      <rPr>
        <b/>
        <sz val="14"/>
        <color rgb="FF444444"/>
        <rFont val="Arial"/>
        <family val="2"/>
      </rPr>
      <t>fit</t>
    </r>
    <r>
      <rPr>
        <b/>
        <sz val="14"/>
        <color rgb="FF444444"/>
        <rFont val="ＭＳ ゴシック"/>
        <family val="3"/>
        <charset val="128"/>
      </rPr>
      <t>を身長</t>
    </r>
    <r>
      <rPr>
        <b/>
        <sz val="14"/>
        <color rgb="FF444444"/>
        <rFont val="Arial"/>
        <family val="2"/>
      </rPr>
      <t>ht</t>
    </r>
    <r>
      <rPr>
        <b/>
        <sz val="14"/>
        <color rgb="FF444444"/>
        <rFont val="ＭＳ ゴシック"/>
        <family val="3"/>
        <charset val="128"/>
      </rPr>
      <t>に対してプロットする際に，ここでは，</t>
    </r>
    <r>
      <rPr>
        <b/>
        <sz val="14"/>
        <color rgb="FF444444"/>
        <rFont val="Arial"/>
        <family val="2"/>
      </rPr>
      <t>plot(X, Y)</t>
    </r>
    <r>
      <rPr>
        <b/>
        <sz val="14"/>
        <color rgb="FF444444"/>
        <rFont val="ＭＳ ゴシック"/>
        <family val="3"/>
        <charset val="128"/>
      </rPr>
      <t>を使っています．これは，</t>
    </r>
    <r>
      <rPr>
        <b/>
        <sz val="14"/>
        <color rgb="FF444444"/>
        <rFont val="Arial"/>
        <family val="2"/>
      </rPr>
      <t>plot(Y~X, data) </t>
    </r>
    <r>
      <rPr>
        <b/>
        <sz val="14"/>
        <color rgb="FF444444"/>
        <rFont val="ＭＳ ゴシック"/>
        <family val="3"/>
        <charset val="128"/>
      </rPr>
      <t>としても同じです．</t>
    </r>
    <phoneticPr fontId="2"/>
  </si>
  <si>
    <t>&gt;summary(logisticdata)</t>
    <phoneticPr fontId="2"/>
  </si>
  <si>
    <t>&gt; logisticdata&lt;-glm(col8grclass~., binomial,rcodedata)</t>
    <phoneticPr fontId="2"/>
  </si>
  <si>
    <r>
      <rPr>
        <sz val="14"/>
        <color rgb="FF444444"/>
        <rFont val="ＭＳ ゴシック"/>
        <family val="3"/>
        <charset val="128"/>
      </rPr>
      <t>＞</t>
    </r>
    <r>
      <rPr>
        <sz val="14"/>
        <color rgb="FF444444"/>
        <rFont val="Arial"/>
        <family val="2"/>
      </rPr>
      <t> plot(data$ht, data$grmax)</t>
    </r>
    <phoneticPr fontId="2"/>
  </si>
  <si>
    <t>&gt;plot(rcodedata$col4ht, rcodedata$col8grclass)</t>
    <phoneticPr fontId="2"/>
  </si>
  <si>
    <r>
      <rPr>
        <b/>
        <u/>
        <sz val="16"/>
        <rFont val="Yu Gothic"/>
        <family val="2"/>
        <charset val="128"/>
      </rPr>
      <t>＞</t>
    </r>
    <r>
      <rPr>
        <b/>
        <u/>
        <sz val="16"/>
        <rFont val="Arial"/>
        <family val="2"/>
      </rPr>
      <t>plot(rcodedata$col4ht, rcodedata$col6grmax)</t>
    </r>
    <phoneticPr fontId="2"/>
  </si>
  <si>
    <t>&gt;plot(rcodedata$col4ht, fit, col="red")</t>
    <phoneticPr fontId="2"/>
  </si>
  <si>
    <r>
      <rPr>
        <b/>
        <u/>
        <sz val="18"/>
        <rFont val="Yu Gothic"/>
        <family val="2"/>
        <charset val="128"/>
      </rPr>
      <t>＞</t>
    </r>
    <r>
      <rPr>
        <b/>
        <u/>
        <sz val="18"/>
        <rFont val="Arial"/>
        <family val="2"/>
      </rPr>
      <t>plot(rcodedata$col4ht, rcodedata$col8grclass)</t>
    </r>
    <phoneticPr fontId="2"/>
  </si>
  <si>
    <t>＞ par(new=TRUE)</t>
    <phoneticPr fontId="2"/>
  </si>
  <si>
    <r>
      <t>RG</t>
    </r>
    <r>
      <rPr>
        <b/>
        <u/>
        <sz val="16"/>
        <rFont val="Yu Gothic"/>
        <family val="2"/>
        <charset val="128"/>
      </rPr>
      <t>を使った場合、データ名（ファイル）はその都度</t>
    </r>
    <r>
      <rPr>
        <b/>
        <u/>
        <sz val="16"/>
        <rFont val="Arial"/>
        <family val="2"/>
      </rPr>
      <t>logisticdata</t>
    </r>
    <r>
      <rPr>
        <b/>
        <u/>
        <sz val="16"/>
        <rFont val="Yu Gothic"/>
        <family val="2"/>
        <charset val="128"/>
      </rPr>
      <t>となるので、注意します。</t>
    </r>
    <rPh sb="3" eb="4">
      <t>ツカ</t>
    </rPh>
    <rPh sb="6" eb="8">
      <t>バアイ</t>
    </rPh>
    <rPh sb="12" eb="13">
      <t>メイ</t>
    </rPh>
    <rPh sb="22" eb="24">
      <t>ツド</t>
    </rPh>
    <rPh sb="42" eb="44">
      <t>チュウイ</t>
    </rPh>
    <phoneticPr fontId="2"/>
  </si>
  <si>
    <t>投入している変数は加法性（足し算）が成立します。</t>
    <rPh sb="0" eb="2">
      <t>トウニュウ</t>
    </rPh>
    <rPh sb="6" eb="8">
      <t>ヘンスウ</t>
    </rPh>
    <rPh sb="9" eb="12">
      <t>カホウセイ</t>
    </rPh>
    <rPh sb="13" eb="14">
      <t>タ</t>
    </rPh>
    <rPh sb="15" eb="16">
      <t>ザン</t>
    </rPh>
    <rPh sb="18" eb="20">
      <t>セイリツ</t>
    </rPh>
    <phoneticPr fontId="2"/>
  </si>
  <si>
    <t>fit &lt;-fitted(logisticdata)</t>
    <phoneticPr fontId="2"/>
  </si>
  <si>
    <r>
      <rPr>
        <sz val="14"/>
        <color rgb="FF444444"/>
        <rFont val="ＭＳ ゴシック"/>
        <family val="3"/>
        <charset val="128"/>
      </rPr>
      <t>＞</t>
    </r>
    <r>
      <rPr>
        <sz val="14"/>
        <color rgb="FF444444"/>
        <rFont val="Arial"/>
        <family val="2"/>
      </rPr>
      <t> exp(res2[[1]])</t>
    </r>
    <phoneticPr fontId="2"/>
  </si>
  <si>
    <t>＞ exp(logisticdata[[1]])</t>
    <phoneticPr fontId="2"/>
  </si>
  <si>
    <t>plot(rcodedata$col4ht, fit)</t>
    <phoneticPr fontId="2"/>
  </si>
  <si>
    <t>plot(rcodedata$col2sex, fit)</t>
    <phoneticPr fontId="2"/>
  </si>
  <si>
    <t>&gt;plot(rcodedata$col4ht+rcodedata$col2sex, fit)</t>
    <phoneticPr fontId="2"/>
  </si>
  <si>
    <r>
      <rPr>
        <sz val="14"/>
        <color rgb="FF444444"/>
        <rFont val="ＭＳ ゴシック"/>
        <family val="3"/>
        <charset val="128"/>
      </rPr>
      <t>＞</t>
    </r>
    <r>
      <rPr>
        <sz val="14"/>
        <color rgb="FF444444"/>
        <rFont val="Arial"/>
        <family val="2"/>
      </rPr>
      <t> res2 = glm(grclass ~ ht + sex, data, family=binomial)</t>
    </r>
    <phoneticPr fontId="2"/>
  </si>
  <si>
    <t>男性</t>
    <rPh sb="0" eb="2">
      <t>ダンセイ</t>
    </rPh>
    <phoneticPr fontId="2"/>
  </si>
  <si>
    <t>plot(rcodedata$col13ht, fit, col="red")</t>
    <phoneticPr fontId="2"/>
  </si>
  <si>
    <t>plot(rcodedata$col22ht, fit, col="black")</t>
    <phoneticPr fontId="2"/>
  </si>
  <si>
    <t>女性</t>
    <rPh sb="0" eb="2">
      <t>ジョセイ</t>
    </rPh>
    <phoneticPr fontId="2"/>
  </si>
  <si>
    <t>&gt; library(survival);library(MASS)</t>
    <phoneticPr fontId="2"/>
  </si>
  <si>
    <t>&gt; data(gehan); dim(gehan);</t>
    <phoneticPr fontId="2"/>
  </si>
  <si>
    <t>&gt; gehan[1:6,]</t>
    <phoneticPr fontId="2"/>
  </si>
  <si>
    <t>&gt; Surv(gehan$time,gehan$cens)</t>
    <phoneticPr fontId="2"/>
  </si>
  <si>
    <t>&gt; ge.sf&lt;-survfit(Surv(time,cens)~treat, data=gehan)</t>
    <phoneticPr fontId="2"/>
  </si>
  <si>
    <t>&gt; ge.sf</t>
    <phoneticPr fontId="2"/>
  </si>
  <si>
    <t>&gt; summary(ge.sf)</t>
    <phoneticPr fontId="2"/>
  </si>
  <si>
    <t>&gt; plot(ge.sf,lty=1:2)</t>
    <phoneticPr fontId="2"/>
  </si>
  <si>
    <t>&gt; legend(locator(1),c("6-MP投与群","対照群"), lty=c(1,2))</t>
    <phoneticPr fontId="2"/>
  </si>
  <si>
    <t>&gt; plot(ge2.s,mark.t=F)</t>
    <phoneticPr fontId="2"/>
  </si>
  <si>
    <t>&gt; ge2&lt;-subset(gehan,treat=="6-MP")</t>
    <phoneticPr fontId="2"/>
  </si>
  <si>
    <t>&gt; ge2.s &lt;-survfit(Surv(time,cens)~treat, conf.int=.9,data= ge2)</t>
    <phoneticPr fontId="2"/>
  </si>
  <si>
    <t>&gt; legend(locator(1),lty=c(1,2),legend=c("生存曲線","90%信頼区間"))</t>
    <phoneticPr fontId="2"/>
  </si>
  <si>
    <t>&gt; plot(ge2.s,conf.int=TRUE,mark.t=F)</t>
    <phoneticPr fontId="2"/>
  </si>
  <si>
    <t>&gt; lines(survfit(Surv(time,cens)~treat, data=ge2,conf.type="plain"),mark.t=F, conf.int=TRUE,lty=3,col=3)</t>
    <phoneticPr fontId="2"/>
  </si>
  <si>
    <t>&gt; lines(survfit(Surv(time,cens)~treat, data=ge2,conf.type="log-log"),mark.t=F, conf.int=TRUE,lty=4,col=4)</t>
    <phoneticPr fontId="2"/>
  </si>
  <si>
    <t>&gt; legend(locator(1),c("log","plain","log-log"), lty=c(1,3,4),col=c(1,3,4))</t>
    <phoneticPr fontId="2"/>
  </si>
  <si>
    <t>&gt; ge2.s &lt;-survfit(Surv(time,cens)~ treat, data= ge2)</t>
    <phoneticPr fontId="2"/>
  </si>
  <si>
    <t>&gt; ge2.fh&lt;-survfit(Surv(time,cens)~treat, data= ge2,type="fleming-harrington")</t>
    <phoneticPr fontId="2"/>
  </si>
  <si>
    <t>&gt; ge2.fh2&lt;- survfit(Surv(time,cens)~treat, data= ge2,type="fh2")</t>
    <phoneticPr fontId="2"/>
  </si>
  <si>
    <t>&gt; plot(ge2.s,conf.int=F,mark.t=F)</t>
    <phoneticPr fontId="2"/>
  </si>
  <si>
    <t>&gt; lines(ge2.fh,lty=2)</t>
    <phoneticPr fontId="2"/>
  </si>
  <si>
    <t>&gt; lines(ge2.fh2,lty=3,col=2)</t>
    <phoneticPr fontId="2"/>
  </si>
  <si>
    <t>&gt; legend(locator(1),lty=1:3,legend=c("Kaplan-meier","fleming-harrington","fh2")</t>
    <phoneticPr fontId="2"/>
  </si>
  <si>
    <t>&gt; survdiff(Surv(time)~treat,data=gehan)</t>
    <phoneticPr fontId="2"/>
  </si>
  <si>
    <t>&gt;plot(ge.sf,lty=1:2)</t>
    <phoneticPr fontId="2"/>
  </si>
  <si>
    <t>K-M</t>
    <phoneticPr fontId="2"/>
  </si>
  <si>
    <t>LOGLANK
CHI-SQURE</t>
    <phoneticPr fontId="2"/>
  </si>
  <si>
    <t>右の図は観察期間8ヵ月間において10人の患者の死亡、打ち切りを調べたものです。</t>
  </si>
  <si>
    <t>観察開始から死亡あるいは打ち切りまでの期間を直線で表記し、そして、直線の終点が黒丸の場合は死亡、ない場合は打ち切りを表しています。</t>
  </si>
  <si>
    <t>（1）観察データ表の変更</t>
  </si>
  <si>
    <t>　観察開始時期をそろえて、観察期間の短い順に並べ替えます（右表を参照ください)</t>
  </si>
  <si>
    <t>まず、観察開始時点をそろえ、それから観察期間を短い順に並べ変えると、イメージがつかみやすくなります。</t>
  </si>
  <si>
    <t>（2）期別死亡率の算出</t>
  </si>
  <si>
    <t>　ここで大事なのは観察時期別の対象となる、患者数と死亡数の確認です。先ほどの表では時期別の患者数や死亡数が、実はすぐにわかるようで、わからないので、一般的に右の集計表を作成します。</t>
  </si>
  <si>
    <t>　このように死亡や打ち切りをアウトカムとして整理します。そして、その横に観察期間を書きます。</t>
  </si>
  <si>
    <t>観察期間が2ヵ月の期別患者数は2人、3ヵ月は1人、4ヵ月は3人となっていることが、表にするとわかりやすくなります。</t>
  </si>
  <si>
    <t>　観察期間が3ヵ月の調査で対象の患者数が、全部で何人になるかを計算するには、観察期間が3ヵ月の調査対象患者数が、その時点で何人いるかを調べればいいのです。</t>
  </si>
  <si>
    <r>
      <rPr>
        <sz val="11"/>
        <color rgb="FF333333"/>
        <rFont val="Malgun Gothic"/>
        <family val="2"/>
        <charset val="129"/>
      </rPr>
      <t>次に</t>
    </r>
    <r>
      <rPr>
        <sz val="11"/>
        <color rgb="FF333333"/>
        <rFont val="Microsoft JhengHei"/>
        <family val="2"/>
        <charset val="136"/>
      </rPr>
      <t>図のように試験の観察期間ごとの患者数を整理します。</t>
    </r>
    <phoneticPr fontId="2"/>
  </si>
  <si>
    <t>観察期間が2ヵ月では1人が死亡、1人が打ち切りになっているので、3ヵ月の時は2人いなくなっています。したがって調査対象患者数は10人から2人を除いた8人となります。</t>
  </si>
  <si>
    <t>　観察期間が4ヵ月ではどうなるかを計算してみましょう。2ヵ月で2人、3ヵ月で1人いなくなっているので、10人－2人－1人＝7人となります。このようにとても簡単に理解ができるようになります。</t>
  </si>
  <si>
    <t>　実は、各調査時期の調査対象患者数は、算出したい時期の1つ前の時期までの死亡や打ち切りを足し合わせた数を、調査対象全体（今回の事例では患者10人）から引いた数になるのです。</t>
  </si>
  <si>
    <t>たとえば、観察期間が7ヵ月の場合、</t>
  </si>
  <si>
    <t>2ヵ月で終了が2人</t>
  </si>
  <si>
    <t>3ヵ月で終了が1人</t>
  </si>
  <si>
    <t>4ヵ月で終了が3人</t>
  </si>
  <si>
    <t>5ヵ月で終了が1人</t>
  </si>
  <si>
    <t>6ヵ月で終了が1人</t>
  </si>
  <si>
    <t>2＋1＋3＋1＋1＝8人</t>
  </si>
  <si>
    <t>となります。</t>
  </si>
  <si>
    <t>左の表を参照してください。</t>
    <rPh sb="0" eb="1">
      <t>ヒダリ</t>
    </rPh>
    <phoneticPr fontId="2"/>
  </si>
  <si>
    <t>調査対象患者は計10人ですので、</t>
  </si>
  <si>
    <t>10人－8人＝2人</t>
  </si>
  <si>
    <t>観察期間が7ヵ月の場合の調査対象患者数は、2人です。</t>
  </si>
  <si>
    <t>　これが生存曲線のグラフ上に表記されるn数となります。そして、期別死亡率の算出は簡単です。先ほどのアウトカムに記載された「1」（死亡）の数を、期別に数えればいいだけです。</t>
  </si>
  <si>
    <t>つまり、2ヵ月目は1人、3ヵ月目はゼロ、4ヵ月目は2人……となります。期別死亡数は右の表を参照くださ</t>
  </si>
  <si>
    <t>（3）期別生存率</t>
  </si>
  <si>
    <t>　いよいよ、（2）期別死亡率、（3）期別生存率、（4）累積生存率を求めるところにきました。これもサクサク簡単に計算できるので、やってみましょう。</t>
  </si>
  <si>
    <t>　最初に、先ほど求めた期別の対象患者数と死亡数を右表の（a）と（b）に転記してみてください。そして順を追って表の（c）（d）（e）を埋めてみましょう。</t>
  </si>
  <si>
    <t>期別死亡率は、期別死亡数を対象患者数で割ることで求めることができます。そして、死亡率がわかれば生存率も簡単にわかります。期別生存率は100％から時期別死亡率を引くだけでいいのです。</t>
  </si>
  <si>
    <t>（4）累積生存率</t>
  </si>
  <si>
    <t>　期別生存率を掛け合わせれば累積生存率が算出できます。</t>
  </si>
  <si>
    <t>このようにご自身で簡単な事例を使って、実際に計算してみると簡単にできることがわかると思います。</t>
  </si>
  <si>
    <t>　観察期間8ヵ月間で生存率は21.4％です。そして、この生存率を正確には「累積生存率」というのです。ここまで理解できれば、カプランマイヤー法の基本的な考え方をマスターできたということです。</t>
  </si>
  <si>
    <t>カプランマイヤー法の生存曲線を描いてみる　　</t>
  </si>
  <si>
    <r>
      <rPr>
        <sz val="11"/>
        <color rgb="FF333333"/>
        <rFont val="Malgun Gothic"/>
        <family val="2"/>
        <charset val="129"/>
      </rPr>
      <t>カプランマイヤ</t>
    </r>
    <r>
      <rPr>
        <sz val="11"/>
        <color rgb="FF333333"/>
        <rFont val="Microsoft JhengHei"/>
        <family val="2"/>
        <charset val="136"/>
      </rPr>
      <t>ー法を用いて累積生存率を計算してみましょう。</t>
    </r>
    <phoneticPr fontId="2"/>
  </si>
  <si>
    <t>カプランマイヤー法を用いて累積生存率を求める</t>
    <rPh sb="19" eb="20">
      <t>モト</t>
    </rPh>
    <phoneticPr fontId="2"/>
  </si>
  <si>
    <t>必ず下り階段状になる生存曲線</t>
  </si>
  <si>
    <t>　もう一度、前回計算した累積生存率の表をみてみましょう。</t>
  </si>
  <si>
    <t>下表が、観察期間8ヵ月間の患者数10人の「死亡」「打ち切り」を調べ、累積生存率を算出したものです。</t>
  </si>
  <si>
    <t>まず時期を横軸、累積生存率を縦軸にとり、値をプロットしてみましょう。そして、プロットする際の記号に「●」や「×」を使ってください。この時の「●」「×」には、ルールが決められています。その時期に死亡が１例でも出現した場合は「●」、打ち切りが出現した時期は「×」です。その時期に死亡と打ち切りの両方が出現した場合は死亡を優先します。そして、0ヵ月は全員生存しているので生存率は100％で、その時の記号は「■」とします。</t>
  </si>
  <si>
    <t>次に進みましょう。「■」あるいは「●」を始点に、横線を引きます。終点は次の●がある時期です。</t>
  </si>
  <si>
    <t>そして縦線を引き、すべての線を結べば、生存曲線の出来上がりとなります。</t>
  </si>
  <si>
    <t>誰かが死亡するまでは、生存患者の数は一定になります。プロットした線は、階段の踏面（フミズラ）状態、そして、死亡者が出現するとその時期は階段の蹴上（ケアゲ）状態になるということです。</t>
  </si>
  <si>
    <t>　ここで1つ注意するポイントがあります。各時期での対象患者数（n数）を、かならず記載しなければなりません。これは忘れてはいけないポイントです。</t>
  </si>
  <si>
    <t>　カプランマイヤー法を理解するためにも、ぜひ一度、簡単なデータを使ってご自身でグラフを作成することをお勧めします。</t>
  </si>
  <si>
    <t>　一般的に医療現場で平均生存期間として使われる値は、カプランマイヤー法の生存曲線で生存率がちょうど50％になる時期の累積生存率のことです。これを専門用語では「生存期間中央値」といいます。</t>
  </si>
  <si>
    <t>　この事例での生存期間中央値は、観察後6ヵ月目ということになります。</t>
  </si>
  <si>
    <t>4. カプランマイヤー法の生存曲線を比較する</t>
  </si>
  <si>
    <t>いよいよ最後の確認ポイント！</t>
  </si>
  <si>
    <t>　再度確認です。このデータの目的は何だったでしょう？</t>
  </si>
  <si>
    <t>「重症心不全のような致死的な疾患に対する薬剤の治療効果を、治療後の生存期間の延びでみようとしたもの」でした。では、これから2つの群の生存曲線を比較する方法について勉強していきましょう。</t>
  </si>
  <si>
    <t>“log-rank test”と“generalized Wilcoxon test”</t>
  </si>
  <si>
    <t>　いろいろな検定方法の中で、生存曲線で2群間に有意な差があるかどうかを調べる検定方法では“log-rank test”と“generalized Wilcoxon test”が使われます。しかし、それぞれの名前や計算方法は、別の機会に学習するとして、どちらの検定でもp値が算出されるということだけ覚えておいてください。この重症心不全のデータの場合は、log-rank testを用いています。とにかくp値にだけ着目してください。</t>
  </si>
  <si>
    <t>　p値の判定ですが、p値が0.05以下であれば「母集団に違いがある」「有意な差がある」ということを表します。ですから今回のデータでいえば、log-rank testにおけるP値が0.0033で0.05より小さいので、製品A群とプラセボ群の生存曲線に違いがある、つまり有意な差があるといえることになります。これで「2群間の生存曲線に違いがある」と判定できるのです。</t>
  </si>
  <si>
    <t>生存曲線のグラフに着目</t>
  </si>
  <si>
    <t>　p値とともに生存曲線のグラフを見てください。生存曲線は、製品A群がプラセボ群より上側に位置しています。製品A群の生存率はプラセボより高く、製品A群の追加による生命予後の改善があったと解釈できるわけです。この解釈は研究に適用した1,251人の患者からなされたものですが、検定結果（＝p値）によって、この解釈は別の患者についてもいえることになります。</t>
  </si>
  <si>
    <t>https://istat.co.jp/sk_commentary/kaplan_meier_03</t>
  </si>
  <si>
    <t>https://www1.doshisha.ac.jp/~mjin/R/Chap_37/37.html</t>
  </si>
  <si>
    <t>Rでの生存時間分析</t>
    <rPh sb="3" eb="9">
      <t>セイゾンジカンブンセキ</t>
    </rPh>
    <phoneticPr fontId="2"/>
  </si>
  <si>
    <t>1．セミノンパラメトリックモデル</t>
  </si>
  <si>
    <t>(1)　コックス比例ハザードモデル</t>
  </si>
  <si>
    <t>　 イベントに影響を及ぼす複数の因子 (共変量) の影響を解析することを前提としたノンパラメトリックモデルをセミノンパラメトリックモデルと呼ぶ。最も広く用いられているモデルはコックス比例ハザードモデル (Cox proportional hazard model) である。</t>
  </si>
  <si>
    <r>
      <t>　 2つのハザード (瞬間死亡率) 関数</t>
    </r>
    <r>
      <rPr>
        <i/>
        <sz val="5"/>
        <color rgb="FF000000"/>
        <rFont val="Comic Sans MS"/>
        <family val="4"/>
      </rPr>
      <t>h</t>
    </r>
    <r>
      <rPr>
        <sz val="3"/>
        <color rgb="FF000000"/>
        <rFont val="Comic Sans MS"/>
        <family val="4"/>
      </rPr>
      <t>1</t>
    </r>
    <r>
      <rPr>
        <sz val="14"/>
        <color rgb="FF000000"/>
        <rFont val="Times New Roman"/>
        <family val="1"/>
      </rPr>
      <t> (</t>
    </r>
    <r>
      <rPr>
        <i/>
        <sz val="5"/>
        <color rgb="FF000000"/>
        <rFont val="Comic Sans MS"/>
        <family val="4"/>
      </rPr>
      <t>t</t>
    </r>
    <r>
      <rPr>
        <sz val="14"/>
        <color rgb="FF000000"/>
        <rFont val="Times New Roman"/>
        <family val="1"/>
      </rPr>
      <t> )、</t>
    </r>
    <r>
      <rPr>
        <i/>
        <sz val="5"/>
        <color rgb="FF000000"/>
        <rFont val="Comic Sans MS"/>
        <family val="4"/>
      </rPr>
      <t>h</t>
    </r>
    <r>
      <rPr>
        <sz val="3"/>
        <color rgb="FF000000"/>
        <rFont val="Comic Sans MS"/>
        <family val="4"/>
      </rPr>
      <t>2</t>
    </r>
    <r>
      <rPr>
        <sz val="14"/>
        <color rgb="FF000000"/>
        <rFont val="Times New Roman"/>
        <family val="1"/>
      </rPr>
      <t> (</t>
    </r>
    <r>
      <rPr>
        <i/>
        <sz val="5"/>
        <color rgb="FF000000"/>
        <rFont val="Comic Sans MS"/>
        <family val="4"/>
      </rPr>
      <t>t</t>
    </r>
    <r>
      <rPr>
        <sz val="14"/>
        <color rgb="FF000000"/>
        <rFont val="Times New Roman"/>
        <family val="1"/>
      </rPr>
      <t> ) が、すべて可能な</t>
    </r>
    <r>
      <rPr>
        <i/>
        <sz val="5"/>
        <color rgb="FF000000"/>
        <rFont val="Comic Sans MS"/>
        <family val="4"/>
      </rPr>
      <t>t</t>
    </r>
    <r>
      <rPr>
        <sz val="14"/>
        <color rgb="FF000000"/>
        <rFont val="Times New Roman"/>
        <family val="1"/>
      </rPr>
      <t> &gt; 0 に対し、関係式</t>
    </r>
    <r>
      <rPr>
        <i/>
        <sz val="5"/>
        <color rgb="FF000000"/>
        <rFont val="Comic Sans MS"/>
        <family val="4"/>
      </rPr>
      <t>h</t>
    </r>
    <r>
      <rPr>
        <sz val="3"/>
        <color rgb="FF000000"/>
        <rFont val="Comic Sans MS"/>
        <family val="4"/>
      </rPr>
      <t>1</t>
    </r>
    <r>
      <rPr>
        <sz val="14"/>
        <color rgb="FF000000"/>
        <rFont val="Times New Roman"/>
        <family val="1"/>
      </rPr>
      <t> (</t>
    </r>
    <r>
      <rPr>
        <i/>
        <sz val="5"/>
        <color rgb="FF000000"/>
        <rFont val="Comic Sans MS"/>
        <family val="4"/>
      </rPr>
      <t>t</t>
    </r>
    <r>
      <rPr>
        <sz val="14"/>
        <color rgb="FF000000"/>
        <rFont val="Times New Roman"/>
        <family val="1"/>
      </rPr>
      <t> ) = </t>
    </r>
    <r>
      <rPr>
        <i/>
        <sz val="5"/>
        <color rgb="FF000000"/>
        <rFont val="Comic Sans MS"/>
        <family val="4"/>
      </rPr>
      <t>ch</t>
    </r>
    <r>
      <rPr>
        <sz val="3"/>
        <color rgb="FF000000"/>
        <rFont val="Comic Sans MS"/>
        <family val="4"/>
      </rPr>
      <t>2</t>
    </r>
    <r>
      <rPr>
        <sz val="14"/>
        <color rgb="FF000000"/>
        <rFont val="Times New Roman"/>
        <family val="1"/>
      </rPr>
      <t> (</t>
    </r>
    <r>
      <rPr>
        <i/>
        <sz val="5"/>
        <color rgb="FF000000"/>
        <rFont val="Comic Sans MS"/>
        <family val="4"/>
      </rPr>
      <t>t</t>
    </r>
    <r>
      <rPr>
        <sz val="14"/>
        <color rgb="FF000000"/>
        <rFont val="Times New Roman"/>
        <family val="1"/>
      </rPr>
      <t> ) が成り立つとき、2つのハザード関数は比例すると言う。関係式の中の</t>
    </r>
    <r>
      <rPr>
        <i/>
        <sz val="5"/>
        <color rgb="FF000000"/>
        <rFont val="Comic Sans MS"/>
        <family val="4"/>
      </rPr>
      <t>c</t>
    </r>
    <r>
      <rPr>
        <sz val="14"/>
        <color rgb="FF000000"/>
        <rFont val="Times New Roman"/>
        <family val="1"/>
      </rPr>
      <t> は時間</t>
    </r>
    <r>
      <rPr>
        <i/>
        <sz val="5"/>
        <color rgb="FF000000"/>
        <rFont val="Comic Sans MS"/>
        <family val="4"/>
      </rPr>
      <t>t</t>
    </r>
    <r>
      <rPr>
        <sz val="14"/>
        <color rgb="FF000000"/>
        <rFont val="Times New Roman"/>
        <family val="1"/>
      </rPr>
      <t> と無関係な定数である。</t>
    </r>
  </si>
  <si>
    <r>
      <t>　 共変量</t>
    </r>
    <r>
      <rPr>
        <i/>
        <sz val="5"/>
        <color rgb="FF000000"/>
        <rFont val="Comic Sans MS"/>
        <family val="4"/>
      </rPr>
      <t>x</t>
    </r>
    <r>
      <rPr>
        <sz val="14"/>
        <color rgb="FF000000"/>
        <rFont val="Times New Roman"/>
        <family val="1"/>
      </rPr>
      <t> = ( </t>
    </r>
    <r>
      <rPr>
        <i/>
        <sz val="5"/>
        <color rgb="FF000000"/>
        <rFont val="Comic Sans MS"/>
        <family val="4"/>
      </rPr>
      <t>x</t>
    </r>
    <r>
      <rPr>
        <sz val="3"/>
        <color rgb="FF000000"/>
        <rFont val="Comic Sans MS"/>
        <family val="4"/>
      </rPr>
      <t>1</t>
    </r>
    <r>
      <rPr>
        <sz val="14"/>
        <color rgb="FF000000"/>
        <rFont val="Times New Roman"/>
        <family val="1"/>
      </rPr>
      <t> , </t>
    </r>
    <r>
      <rPr>
        <i/>
        <sz val="5"/>
        <color rgb="FF000000"/>
        <rFont val="Comic Sans MS"/>
        <family val="4"/>
      </rPr>
      <t>x</t>
    </r>
    <r>
      <rPr>
        <sz val="3"/>
        <color rgb="FF000000"/>
        <rFont val="Comic Sans MS"/>
        <family val="4"/>
      </rPr>
      <t>2</t>
    </r>
    <r>
      <rPr>
        <sz val="14"/>
        <color rgb="FF000000"/>
        <rFont val="Times New Roman"/>
        <family val="1"/>
      </rPr>
      <t> , … , </t>
    </r>
    <r>
      <rPr>
        <i/>
        <sz val="5"/>
        <color rgb="FF000000"/>
        <rFont val="Comic Sans MS"/>
        <family val="4"/>
      </rPr>
      <t>x</t>
    </r>
    <r>
      <rPr>
        <sz val="3"/>
        <color rgb="FF000000"/>
        <rFont val="Comic Sans MS"/>
        <family val="4"/>
      </rPr>
      <t>m</t>
    </r>
    <r>
      <rPr>
        <sz val="14"/>
        <color rgb="FF000000"/>
        <rFont val="Times New Roman"/>
        <family val="1"/>
      </rPr>
      <t> )</t>
    </r>
    <r>
      <rPr>
        <vertAlign val="superscript"/>
        <sz val="14"/>
        <color rgb="FF000000"/>
        <rFont val="Times New Roman"/>
        <family val="1"/>
      </rPr>
      <t>T</t>
    </r>
    <r>
      <rPr>
        <sz val="14"/>
        <color rgb="FF000000"/>
        <rFont val="Times New Roman"/>
        <family val="1"/>
      </rPr>
      <t> を持つハザード関数を</t>
    </r>
    <r>
      <rPr>
        <i/>
        <sz val="5"/>
        <color rgb="FF000000"/>
        <rFont val="Comic Sans MS"/>
        <family val="4"/>
      </rPr>
      <t>h</t>
    </r>
    <r>
      <rPr>
        <sz val="14"/>
        <color rgb="FF000000"/>
        <rFont val="Times New Roman"/>
        <family val="1"/>
      </rPr>
      <t> (</t>
    </r>
    <r>
      <rPr>
        <i/>
        <sz val="5"/>
        <color rgb="FF000000"/>
        <rFont val="Comic Sans MS"/>
        <family val="4"/>
      </rPr>
      <t>t</t>
    </r>
    <r>
      <rPr>
        <sz val="14"/>
        <color rgb="FF000000"/>
        <rFont val="Times New Roman"/>
        <family val="1"/>
      </rPr>
      <t> |</t>
    </r>
    <r>
      <rPr>
        <i/>
        <sz val="5"/>
        <color rgb="FF000000"/>
        <rFont val="Comic Sans MS"/>
        <family val="4"/>
      </rPr>
      <t>x</t>
    </r>
    <r>
      <rPr>
        <sz val="14"/>
        <color rgb="FF000000"/>
        <rFont val="Times New Roman"/>
        <family val="1"/>
      </rPr>
      <t> ) とし、</t>
    </r>
    <r>
      <rPr>
        <i/>
        <sz val="5"/>
        <color rgb="FF000000"/>
        <rFont val="Comic Sans MS"/>
        <family val="4"/>
      </rPr>
      <t>x</t>
    </r>
    <r>
      <rPr>
        <sz val="14"/>
        <color rgb="FF000000"/>
        <rFont val="Times New Roman"/>
        <family val="1"/>
      </rPr>
      <t> を変数とする関数</t>
    </r>
    <r>
      <rPr>
        <i/>
        <sz val="5"/>
        <color rgb="FF000000"/>
        <rFont val="Comic Sans MS"/>
        <family val="4"/>
      </rPr>
      <t>r</t>
    </r>
    <r>
      <rPr>
        <sz val="14"/>
        <color rgb="FF000000"/>
        <rFont val="Times New Roman"/>
        <family val="1"/>
      </rPr>
      <t>(</t>
    </r>
    <r>
      <rPr>
        <i/>
        <sz val="5"/>
        <color rgb="FF000000"/>
        <rFont val="Comic Sans MS"/>
        <family val="4"/>
      </rPr>
      <t>x</t>
    </r>
    <r>
      <rPr>
        <sz val="14"/>
        <color rgb="FF000000"/>
        <rFont val="Times New Roman"/>
        <family val="1"/>
      </rPr>
      <t>) と、あるハザード関数</t>
    </r>
    <r>
      <rPr>
        <i/>
        <sz val="5"/>
        <color rgb="FF000000"/>
        <rFont val="Comic Sans MS"/>
        <family val="4"/>
      </rPr>
      <t>h</t>
    </r>
    <r>
      <rPr>
        <sz val="3"/>
        <color rgb="FF000000"/>
        <rFont val="Comic Sans MS"/>
        <family val="4"/>
      </rPr>
      <t>0</t>
    </r>
    <r>
      <rPr>
        <sz val="14"/>
        <color rgb="FF000000"/>
        <rFont val="Times New Roman"/>
        <family val="1"/>
      </rPr>
      <t> がすべての</t>
    </r>
    <r>
      <rPr>
        <i/>
        <sz val="5"/>
        <color rgb="FF000000"/>
        <rFont val="Comic Sans MS"/>
        <family val="4"/>
      </rPr>
      <t>t</t>
    </r>
    <r>
      <rPr>
        <sz val="14"/>
        <color rgb="FF000000"/>
        <rFont val="Times New Roman"/>
        <family val="1"/>
      </rPr>
      <t> &gt; 0 と</t>
    </r>
    <r>
      <rPr>
        <i/>
        <sz val="5"/>
        <color rgb="FF000000"/>
        <rFont val="Comic Sans MS"/>
        <family val="4"/>
      </rPr>
      <t>x</t>
    </r>
    <r>
      <rPr>
        <sz val="14"/>
        <color rgb="FF000000"/>
        <rFont val="Times New Roman"/>
        <family val="1"/>
      </rPr>
      <t> について関係式</t>
    </r>
  </si>
  <si>
    <t>が成り立つとき、この式を比例ハザードモデル、あるいは比例危険度モデルと呼ぶ。</t>
  </si>
  <si>
    <r>
      <t>　 共変量</t>
    </r>
    <r>
      <rPr>
        <i/>
        <sz val="5"/>
        <color rgb="FF000000"/>
        <rFont val="Comic Sans MS"/>
        <family val="4"/>
      </rPr>
      <t>x</t>
    </r>
    <r>
      <rPr>
        <sz val="14"/>
        <color rgb="FF000000"/>
        <rFont val="Times New Roman"/>
        <family val="1"/>
      </rPr>
      <t> は、年齢や血圧のような連続変数、性別や結婚の有無のようなカテゴリカル変数、これらの交差項などを含む変数ベクトルである。</t>
    </r>
  </si>
  <si>
    <t>　 コックス比例ハザードモデルは、次の式で定義される。</t>
  </si>
  <si>
    <t>　 このモデルは、生存時間を目的変数とした回帰モデルである。共変量 がすべて0の場合のハザードをベースラインハザード (baseline hazard) と呼ぶ。コックス比例ハザードモデルは、ベースラインハザードを基準とした分析手法である。</t>
  </si>
  <si>
    <r>
      <t>　 モデルのパラメータ β = ( β</t>
    </r>
    <r>
      <rPr>
        <sz val="3"/>
        <color rgb="FF000000"/>
        <rFont val="Comic Sans MS"/>
        <family val="4"/>
      </rPr>
      <t>1</t>
    </r>
    <r>
      <rPr>
        <sz val="14"/>
        <color rgb="FF000000"/>
        <rFont val="Times New Roman"/>
        <family val="1"/>
      </rPr>
      <t> , β</t>
    </r>
    <r>
      <rPr>
        <sz val="3"/>
        <color rgb="FF000000"/>
        <rFont val="Comic Sans MS"/>
        <family val="4"/>
      </rPr>
      <t>2</t>
    </r>
    <r>
      <rPr>
        <sz val="14"/>
        <color rgb="FF000000"/>
        <rFont val="Times New Roman"/>
        <family val="1"/>
      </rPr>
      <t> , … , β</t>
    </r>
    <r>
      <rPr>
        <sz val="3"/>
        <color rgb="FF000000"/>
        <rFont val="Comic Sans MS"/>
        <family val="4"/>
      </rPr>
      <t>m</t>
    </r>
    <r>
      <rPr>
        <sz val="14"/>
        <color rgb="FF000000"/>
        <rFont val="Times New Roman"/>
        <family val="1"/>
      </rPr>
      <t> ) は、次に示す条件付きの確率の部分尤度 (partial likelihood) を最大化する方法で推定できる[1][2]。</t>
    </r>
  </si>
  <si>
    <r>
      <t>　 式の中の</t>
    </r>
    <r>
      <rPr>
        <i/>
        <sz val="5"/>
        <color rgb="FF000000"/>
        <rFont val="Comic Sans MS"/>
        <family val="4"/>
      </rPr>
      <t>j</t>
    </r>
    <r>
      <rPr>
        <sz val="14"/>
        <color rgb="FF000000"/>
        <rFont val="Times New Roman"/>
        <family val="1"/>
      </rPr>
      <t> = 1 , 2 , … , </t>
    </r>
    <r>
      <rPr>
        <i/>
        <sz val="5"/>
        <color rgb="FF000000"/>
        <rFont val="Comic Sans MS"/>
        <family val="4"/>
      </rPr>
      <t>M</t>
    </r>
    <r>
      <rPr>
        <sz val="14"/>
        <color rgb="FF000000"/>
        <rFont val="Times New Roman"/>
        <family val="1"/>
      </rPr>
      <t> はイベントの数、</t>
    </r>
    <r>
      <rPr>
        <i/>
        <sz val="5"/>
        <color rgb="FF000000"/>
        <rFont val="Comic Sans MS"/>
        <family val="4"/>
      </rPr>
      <t>t</t>
    </r>
    <r>
      <rPr>
        <sz val="3"/>
        <color rgb="FF000000"/>
        <rFont val="Comic Sans MS"/>
        <family val="4"/>
      </rPr>
      <t>j</t>
    </r>
    <r>
      <rPr>
        <sz val="14"/>
        <color rgb="FF000000"/>
        <rFont val="Times New Roman"/>
        <family val="1"/>
      </rPr>
      <t> はイベントの時点、</t>
    </r>
    <r>
      <rPr>
        <i/>
        <sz val="5"/>
        <color rgb="FF000000"/>
        <rFont val="Comic Sans MS"/>
        <family val="4"/>
      </rPr>
      <t>R</t>
    </r>
    <r>
      <rPr>
        <sz val="14"/>
        <color rgb="FF000000"/>
        <rFont val="Times New Roman"/>
        <family val="1"/>
      </rPr>
      <t> (</t>
    </r>
    <r>
      <rPr>
        <i/>
        <sz val="5"/>
        <color rgb="FF000000"/>
        <rFont val="Comic Sans MS"/>
        <family val="4"/>
      </rPr>
      <t>t</t>
    </r>
    <r>
      <rPr>
        <sz val="3"/>
        <color rgb="FF000000"/>
        <rFont val="Comic Sans MS"/>
        <family val="4"/>
      </rPr>
      <t>j</t>
    </r>
    <r>
      <rPr>
        <sz val="14"/>
        <color rgb="FF000000"/>
        <rFont val="Times New Roman"/>
        <family val="1"/>
      </rPr>
      <t> ) は各時点のリスクの集合である。</t>
    </r>
  </si>
  <si>
    <t>(2)　パラメータの推定</t>
  </si>
  <si>
    <t>　 コックス比例ハザードモデルのパラメータの推定方法としては、直接法、Breslow の近似法、Efron の近似法などが提案されている。直接法は、イベントの数が多くなると、部分尤度の分母の項が煩雑になるので、近似法として Breslow の近似法、Efron の近似法が提案されている。これらの近似法は、直接法と比較して計算が簡単であるが、同時に起こるイベントの数が多くなった場合、推定される β が0に偏った値を取り、妥当性を失うと言われている。</t>
  </si>
  <si>
    <t>　 パッケージ survival には、コックス比例ハザードモデルのパラメータを推定する関数 coxph がある。関数 coxph の書き式を次に示す。</t>
  </si>
  <si>
    <t>coxph(formula, data, method,…)</t>
  </si>
  <si>
    <t>　 引数 formula には、モデルに用いる共変量などを指定する。引数 method には、3種類 (efron, breslow, exact) のオプションの中から１つを選択して指定する。デフォルトは "efron" 法が指定されている。</t>
  </si>
  <si>
    <t>　 パッケージ survival の中に用意されているデータ kidney を用いた使用例を次に示す。データ kidney は、ポータブル透析装置の使用と腎臓患者の生存時間に関して、38ペア (使用と不使用) に対する実験データである。データセットの中の変数を次に示す。</t>
  </si>
  <si>
    <t>patient</t>
  </si>
  <si>
    <t>ID</t>
  </si>
  <si>
    <t>　time</t>
  </si>
  <si>
    <t>　時間</t>
  </si>
  <si>
    <t>　status</t>
  </si>
  <si>
    <t>　打ち切りは0、その他は1</t>
  </si>
  <si>
    <t>　age</t>
  </si>
  <si>
    <t>　年齢</t>
  </si>
  <si>
    <t>　sex</t>
  </si>
  <si>
    <t>　男性=1、女性=2</t>
  </si>
  <si>
    <t>　disease</t>
  </si>
  <si>
    <t>　病気の種類 (GN,AN,PKD,Other)</t>
  </si>
  <si>
    <t>　frail</t>
  </si>
  <si>
    <t>　オリジナル論文からのフレイルティ (frailty) の推定値</t>
  </si>
  <si>
    <t>　 データの中の性別 (sex) と病気の種類 (disease) を説明変数としたコックス比例ハザードモデルの解析例を次に示す。</t>
  </si>
  <si>
    <t>coxph(formula = Surv(time, status) ~ sex + disease, data = kidney)</t>
  </si>
  <si>
    <t>n= 76, number of events= 58</t>
  </si>
  <si>
    <t>coef</t>
  </si>
  <si>
    <t>exp(coef)</t>
  </si>
  <si>
    <t>se(coef)</t>
  </si>
  <si>
    <t>z</t>
  </si>
  <si>
    <t>Pr(&gt;|z|)</t>
  </si>
  <si>
    <t>sex</t>
  </si>
  <si>
    <t>***</t>
  </si>
  <si>
    <t>diseaseGN</t>
  </si>
  <si>
    <t>diseaseAN</t>
  </si>
  <si>
    <t>diseasePKD</t>
  </si>
  <si>
    <t>*</t>
  </si>
  <si>
    <t>---</t>
  </si>
  <si>
    <t>Signif. codes:　0 ‘***’　　0.001 ‘**’　　0.01 ‘*’　　0.05 ‘.’　　0.1 ‘ ’　　1</t>
  </si>
  <si>
    <t>exp(-coef)</t>
  </si>
  <si>
    <t>lower.95</t>
  </si>
  <si>
    <t>upper.95</t>
  </si>
  <si>
    <t>Concordance= 0.696　(se　= 0.045 )</t>
  </si>
  <si>
    <t>Rsquare= 0.206　(max　possible　= 0.993 )</t>
  </si>
  <si>
    <t>Likelihood　ratio　test　= 17.56　on　4　df,　p=0.001501</t>
  </si>
  <si>
    <t>Wald　test　　　　　　　　= 19.77　on　4　df,　p=0.0005533</t>
  </si>
  <si>
    <t>Score　(logrank)　test　= 19.97　on　4　df,　p=0.0005069</t>
  </si>
  <si>
    <r>
      <t>　 関数 coxph は、変数ごとの係数 β、exp (β)、係数の標準誤差、</t>
    </r>
    <r>
      <rPr>
        <i/>
        <sz val="5"/>
        <color rgb="FF000000"/>
        <rFont val="Comic Sans MS"/>
        <family val="4"/>
      </rPr>
      <t>z</t>
    </r>
    <r>
      <rPr>
        <sz val="14"/>
        <color rgb="FF000000"/>
        <rFont val="Times New Roman"/>
        <family val="1"/>
      </rPr>
      <t> 値、</t>
    </r>
    <r>
      <rPr>
        <i/>
        <sz val="5"/>
        <color rgb="FF000000"/>
        <rFont val="Comic Sans MS"/>
        <family val="4"/>
      </rPr>
      <t>p</t>
    </r>
    <r>
      <rPr>
        <sz val="14"/>
        <color rgb="FF000000"/>
        <rFont val="Times New Roman"/>
        <family val="1"/>
      </rPr>
      <t> 値、信頼区間、仮説 </t>
    </r>
    <r>
      <rPr>
        <i/>
        <sz val="5"/>
        <color rgb="FF000000"/>
        <rFont val="Comic Sans MS"/>
        <family val="4"/>
      </rPr>
      <t>H</t>
    </r>
    <r>
      <rPr>
        <sz val="3"/>
        <color rgb="FF000000"/>
        <rFont val="Comic Sans MS"/>
        <family val="4"/>
      </rPr>
      <t>0</t>
    </r>
    <r>
      <rPr>
        <sz val="14"/>
        <color rgb="FF000000"/>
        <rFont val="Times New Roman"/>
        <family val="1"/>
      </rPr>
      <t> ＝ 0 , </t>
    </r>
    <r>
      <rPr>
        <i/>
        <sz val="5"/>
        <color rgb="FF000000"/>
        <rFont val="Comic Sans MS"/>
        <family val="4"/>
      </rPr>
      <t>H</t>
    </r>
    <r>
      <rPr>
        <sz val="3"/>
        <color rgb="FF000000"/>
        <rFont val="Comic Sans MS"/>
        <family val="4"/>
      </rPr>
      <t>1</t>
    </r>
    <r>
      <rPr>
        <sz val="14"/>
        <color rgb="FF000000"/>
        <rFont val="Times New Roman"/>
        <family val="1"/>
      </rPr>
      <t> ≠ 0 の検定統計量などを返す。</t>
    </r>
  </si>
  <si>
    <t>　 関数 coxph には3種類 (尤度比の検定、ワルド検定、スコア検定) の検定が用いられている。これらは、係数が正規分布に従う仮定の下で異なる角度から求めている。</t>
  </si>
  <si>
    <t>　 モデルによる生存時間の当てはめは、次のように関数 survfit を用いると便利である。</t>
  </si>
  <si>
    <t>Call: survfit(formula = kidney.cox)</t>
  </si>
  <si>
    <t>n.risk</t>
  </si>
  <si>
    <t>n.event</t>
  </si>
  <si>
    <t>survival</t>
  </si>
  <si>
    <t>std.err</t>
  </si>
  <si>
    <t>lower　95%　CI</t>
  </si>
  <si>
    <t>upper　95%　CI</t>
  </si>
  <si>
    <t>＜後略＞</t>
  </si>
  <si>
    <t>　 関数 survfit で推定された生存曲線および信頼区間は、関数 plot を用いて図示することができる。その例を次に示す。</t>
  </si>
  <si>
    <t>図1　推測された kidney.fit の生存曲線</t>
  </si>
  <si>
    <t>(3)　残差分析</t>
  </si>
  <si>
    <t>　 生存分析のデータは、打ち切りデータが含まれているので、残差分析は一般線形回帰モデルの残差分析ほど単純ではない。そのため、マルチンゲール残差 (martingale residuals)、シェーンフィールド残差 (Schoenfeld residuals)、スコア残差 (score residuals)、デヴィアンス残差 (deviance residuals) など幾つかの定義が提案されている。それぞれ特徴を持っているのでどれが優れているかに関する評価はしがたいが、より多く用いられているのはマルチンゲール残差である。</t>
  </si>
  <si>
    <t>　 coxph オブジェクトの残差は、関数 residuals.coxph (略して residuals ) で求めることができる。デフォルトには、マルチンゲール残差が指定されている。関数 residuals を使用する際には、短縮した文字列 resid を用いることも可能である。既に求めた coxph のオブジェクト kidney.cox の残差のプロットを、関数 scatter.smooth を用いて作成する例を次に示す。</t>
  </si>
  <si>
    <t>図2　マルチンゲール残差プロット</t>
  </si>
  <si>
    <t>　 残差プロットから分かるように、マルチンゲール残差の最大値は１で、最小値は下限がない歪んだ分布である。この歪んだ分布を標準化して扱いやすくするために考案されたのがデヴィアンス残差である。デヴィアンス(尤離度)残差は、関数 residuals に引数 type = "deviance" を用いることで、求めることができる。その例を次に示す。</t>
  </si>
  <si>
    <t>図3　デヴィアンス残差プロット</t>
  </si>
  <si>
    <t>　 シェーンフィールド残差、スコア残差は関数 residuals にそれぞれ引数 type = " schoenfeld "、type = " score " を指定することで求めることができる。</t>
  </si>
  <si>
    <t>(4)　ハザードの比例性の分析</t>
  </si>
  <si>
    <t>　 コックス比例ハザードモデルの前提は、ハザード比が時間によらず一定であることである。よって、比例ハザードモデルを用いる場合は、この仮定を吟味する必要がある。</t>
  </si>
  <si>
    <r>
      <t>　 パッケージ survival には、比例性を分析する関数 cox.zph が用意されている。関数 cox.zph は、シェーンフィールド残差を用いて、β (</t>
    </r>
    <r>
      <rPr>
        <i/>
        <sz val="5"/>
        <color rgb="FF000000"/>
        <rFont val="Comic Sans MS"/>
        <family val="4"/>
      </rPr>
      <t>t</t>
    </r>
    <r>
      <rPr>
        <sz val="14"/>
        <color rgb="FF000000"/>
        <rFont val="Times New Roman"/>
        <family val="1"/>
      </rPr>
      <t> ) = β + θ</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 における仮説 </t>
    </r>
    <r>
      <rPr>
        <i/>
        <sz val="5"/>
        <color rgb="FF000000"/>
        <rFont val="Comic Sans MS"/>
        <family val="4"/>
      </rPr>
      <t>H</t>
    </r>
    <r>
      <rPr>
        <sz val="14"/>
        <color rgb="FF000000"/>
        <rFont val="Times New Roman"/>
        <family val="1"/>
      </rPr>
      <t> </t>
    </r>
    <r>
      <rPr>
        <sz val="3"/>
        <color rgb="FF000000"/>
        <rFont val="Comic Sans MS"/>
        <family val="4"/>
      </rPr>
      <t>0</t>
    </r>
    <r>
      <rPr>
        <sz val="14"/>
        <color rgb="FF000000"/>
        <rFont val="Times New Roman"/>
        <family val="1"/>
      </rPr>
      <t> : θ = 0 の検定に関する計算結果を返す。式の中の </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 は滑らかな関数である。また、関数 cox.zph は </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t>
    </r>
    <r>
      <rPr>
        <sz val="3"/>
        <color rgb="FF000000"/>
        <rFont val="Comic Sans MS"/>
        <family val="4"/>
      </rPr>
      <t>i</t>
    </r>
    <r>
      <rPr>
        <sz val="14"/>
        <color rgb="FF000000"/>
        <rFont val="Times New Roman"/>
        <family val="1"/>
      </rPr>
      <t> ) と標準化されたシェーンフィールド残差との相関係数をも返す。</t>
    </r>
  </si>
  <si>
    <r>
      <t>　 関数 cox.zph には引数 transform があり、式 β (</t>
    </r>
    <r>
      <rPr>
        <i/>
        <sz val="5"/>
        <color rgb="FF000000"/>
        <rFont val="Comic Sans MS"/>
        <family val="4"/>
      </rPr>
      <t>t</t>
    </r>
    <r>
      <rPr>
        <sz val="14"/>
        <color rgb="FF000000"/>
        <rFont val="Times New Roman"/>
        <family val="1"/>
      </rPr>
      <t> ) = β + θ</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 の中の</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 を指定する。デフォルトには Kaplan-Meier 推定量 </t>
    </r>
  </si>
  <si>
    <t> が指定されている。用意されているオプションから選択することも、各自が関数を指定することもできる。</t>
  </si>
  <si>
    <r>
      <t>　 引数 transform の関数</t>
    </r>
    <r>
      <rPr>
        <i/>
        <sz val="5"/>
        <color rgb="FF000000"/>
        <rFont val="Comic Sans MS"/>
        <family val="4"/>
      </rPr>
      <t>g</t>
    </r>
    <r>
      <rPr>
        <sz val="14"/>
        <color rgb="FF000000"/>
        <rFont val="Times New Roman"/>
        <family val="1"/>
      </rPr>
      <t> (</t>
    </r>
    <r>
      <rPr>
        <i/>
        <sz val="5"/>
        <color rgb="FF000000"/>
        <rFont val="Comic Sans MS"/>
        <family val="4"/>
      </rPr>
      <t>t</t>
    </r>
    <r>
      <rPr>
        <sz val="14"/>
        <color rgb="FF000000"/>
        <rFont val="Times New Roman"/>
        <family val="1"/>
      </rPr>
      <t> ) をデフォルト値にし、kidney.cox を用いた例を次に示す。</t>
    </r>
  </si>
  <si>
    <t>rho</t>
  </si>
  <si>
    <t>chisq</t>
  </si>
  <si>
    <t>p</t>
  </si>
  <si>
    <t>GLOBAL</t>
  </si>
  <si>
    <t>　 関数 plot.cox.zph (略して plot ) を用いると変数ごとのシェーンフィールド残差プロットに、スプライン平滑 (関数は smooth.spline) 化された曲線と標準誤差の2倍の信頼区間が示されるグラフを作成することができる。スプライン平滑化の自由度は引数 df = "n" で指定できる。デフォルトは、n = 4 になっている。</t>
  </si>
  <si>
    <t>　 オブジェクト kidney.cox を用いた例を次に示し、その結果を図4に示す。図4の各図はシェーンフィールド残差の各成分のプロットで、横軸は時間である。ここでは、スプライン平滑化曲線の傾向を観察しやすくするため自由度 df = 2 にした。</t>
  </si>
  <si>
    <t>図4　比例性の診断プロット</t>
  </si>
  <si>
    <t>　 スプライン平滑化曲線の傾向に、時間に伴う明らかな変化パターンが見られなければ比例ハザードの仮定には問題がないと言われている。個別の変数に比例ハザードの仮定が充たされていない場合は、変数の交差項をモデルに導入するような試みが必要であろう。</t>
  </si>
  <si>
    <t>(5)　交互作用と変数の選択</t>
  </si>
  <si>
    <t>　 一般回帰分析の場合と同じく、コックス比例ハザードモデルの場合でも、説明変数の交互作用効果を取り入れたモデルの構築が可能である。次にその例を示す。</t>
  </si>
  <si>
    <t>coxph(formula　=　Surv(time, status) ~ (sex + age + disease)^2,　data = kidney)</t>
  </si>
  <si>
    <t>age</t>
  </si>
  <si>
    <t>sex:age</t>
  </si>
  <si>
    <t>sex:diseaseGN</t>
  </si>
  <si>
    <t>sex:diseaseAN</t>
  </si>
  <si>
    <t>sex:diseasePKD</t>
  </si>
  <si>
    <t>age:diseaseGN</t>
  </si>
  <si>
    <t>age:diseaseAN</t>
  </si>
  <si>
    <t>age:diseasePKD</t>
  </si>
  <si>
    <t>Likelihood　ratio　test=32.9　on　12　df,　p=0.00102　n= 76,　number　of　events= 58</t>
  </si>
  <si>
    <t>　 返された p 値から分かるように、年齢 (age) はモデルへの寄与度が低い。このようなモデルの作成にあまり役に立たない変数を取り除く(役に立つ変数を選択する)方法として、AIC 情報量を用いる関数 stepAIC を用いることが可能である。関数 stepAIC は、パッケージMASSに含まれている。関数 stepAIC の応用例として、求めたオブジェクト kidney.cox2 を用いた例とその結果を次に示す。</t>
  </si>
  <si>
    <t>Start:　AIC=366.95</t>
  </si>
  <si>
    <t>Surv(time, status) ~ (sex + age + disease)^2</t>
  </si>
  <si>
    <t>Df</t>
  </si>
  <si>
    <t>AIC</t>
  </si>
  <si>
    <t>- age:disease</t>
  </si>
  <si>
    <t>＜none＞</t>
  </si>
  <si>
    <t>- sex:disease</t>
  </si>
  <si>
    <t>Step:　AIC=362.99</t>
  </si>
  <si>
    <t>Surv(time, status) ~ sex + age + disease + sex:age + sex:disease</t>
  </si>
  <si>
    <t>＜中略＞</t>
  </si>
  <si>
    <t>Step:　AIC=359.54</t>
  </si>
  <si>
    <t>Surv(time, status) ~ sex + disease + sex:disease</t>
  </si>
  <si>
    <t>coxph(formula = Surv(time, status) ~ sex + disease + sex:disease, data = kidney)</t>
  </si>
  <si>
    <t>Likelihood　ratio　test=30.3　on　7　df,　p=8.5e-05</t>
  </si>
  <si>
    <t>n= 76,　number　of　events= 58</t>
  </si>
  <si>
    <t>　 このように機械的にAIC情報量に基づいて最適と判断された結果が返される。</t>
  </si>
  <si>
    <t>　2．パラメトリックモデル</t>
  </si>
  <si>
    <t>　 生存時間が確率分布に従う仮定の下でモデルを構築したモデルをパラメトリックモデルと呼ぶ。パラメトリックモデルは、生存時間の確率分布を仮定する制約条件があるので、応用範囲が限定される。パラメトリックモデルは、コックス比例ハザードモデルと比べると計算速度が速いのが特徴であるが、今日のコンピュータでは、もはや大きい問題として取り上げる必要がないであろう。</t>
  </si>
  <si>
    <t>　 生存時間モデルに多く使われる確率分布は、指数分布、ワイブル分布、対数正規分布、対数ロジスティック分布などである。これらの分布の確率密度関数、生存関数、ハザード関数を表1に示す。</t>
  </si>
  <si>
    <t>表1　主な確率分布の生存関数とハザード関数</t>
  </si>
  <si>
    <t>分布名称</t>
  </si>
  <si>
    <t>関数</t>
  </si>
  <si>
    <t>　指数 (exponential)</t>
  </si>
  <si>
    <t>　ワイブル (weibull)</t>
  </si>
  <si>
    <t>　対数正規 (log-normal)</t>
  </si>
  <si>
    <t>　対数ロジスティック (log-logistic)</t>
  </si>
  <si>
    <t>　 指数分布はワイブル分布の ときの特殊なケースである。</t>
  </si>
  <si>
    <t>　パッケージ survival には、パラメトリック生存モデルを当てはめる関数 survreg がある。その書き式を次に示す。</t>
  </si>
  <si>
    <t>survreg(formula=formula(data),dist="weibull", ...)</t>
  </si>
  <si>
    <t>　 引数 dist で確率分布を指定する。デフォルトにはワイブル分布が指定されている。オプションとしては、指数分布 (exponential)、ガウス分布 (gaussian) 、対数正規分布 (log-normal) 、ロジスティック分布 (logistic)、対数ロジスティック分布 (log-logistic)が用意されている。</t>
  </si>
  <si>
    <t>　 次に対数正規分布を用いた例を示す。</t>
  </si>
  <si>
    <t>survreg(formula = Surv(time, status) ~ sex + disease, data = kidney, dist = "lognormal")</t>
  </si>
  <si>
    <t>Coefficients:</t>
  </si>
  <si>
    <t>(Intercept)</t>
  </si>
  <si>
    <t>Scale= 1.129394</t>
  </si>
  <si>
    <t>Loglik(model)= -329.1　Loglik(intercept　only)= -340</t>
  </si>
  <si>
    <t>Chisq= 21.8　on　4　degrees　of　freedom,　p= 0.00022　n= 76</t>
  </si>
  <si>
    <t>　 どの確率分布を用いた方がよいかに関しては、AIC を用いて評価することができる。関数 survreg は、直接 AIC を返さないが、対数尤度 Loglike(model) を返すので、AIC求めることは困難ではない。</t>
  </si>
  <si>
    <t>　 パッケージ survival には、生存分析に関する豊富なオブジェクトが用意されている。日本語に訳された一覧表は次のサイトからパッケージ名前 survival で検索できる。</t>
  </si>
  <si>
    <t>　 http://www.okada.jp.org/RWiki/index.php?cmd=search</t>
  </si>
  <si>
    <t>　 パッケージ survival に関する邦文の参考文献としては[3][4]などがある。</t>
  </si>
  <si>
    <t>参考文献：</t>
  </si>
  <si>
    <t>[1]　中村　剛(2004)：Cox比例ハザードモデル、朝倉書店</t>
  </si>
  <si>
    <t>[2]　丹後俊朗(2004)：統計モデル入門、朝倉書店</t>
  </si>
  <si>
    <t>[3]　岡田 昌史 編(2004)：The R Book―データ解析環境Rの活用事例集 (単行本) 、九天社</t>
  </si>
  <si>
    <t>[4]　W.N. ヴェナブルズ ・その他著(2001)：S‐PLUSによる統計解析 、シュプリンガー・フェアラーク東京</t>
  </si>
  <si>
    <r>
      <rPr>
        <sz val="14"/>
        <color rgb="FF000000"/>
        <rFont val="Malgun Gothic"/>
        <family val="2"/>
        <charset val="129"/>
      </rPr>
      <t>　</t>
    </r>
    <r>
      <rPr>
        <sz val="14"/>
        <color rgb="FF000000"/>
        <rFont val="Times New Roman"/>
        <family val="1"/>
      </rPr>
      <t xml:space="preserve"> </t>
    </r>
    <r>
      <rPr>
        <sz val="14"/>
        <color rgb="FF000000"/>
        <rFont val="Malgun Gothic"/>
        <family val="2"/>
        <charset val="129"/>
      </rPr>
      <t>仮</t>
    </r>
    <r>
      <rPr>
        <sz val="14"/>
        <color rgb="FF000000"/>
        <rFont val="SimSun"/>
        <charset val="134"/>
      </rPr>
      <t>説が棄却されると比例ハザードの仮定が充たされていない可能性があることを示唆する。ただし、仮説検定の結果は</t>
    </r>
    <r>
      <rPr>
        <sz val="16"/>
        <color rgb="FF000000"/>
        <rFont val="Times New Roman"/>
        <family val="1"/>
      </rPr>
      <t> </t>
    </r>
    <r>
      <rPr>
        <i/>
        <sz val="16"/>
        <color rgb="FF000000"/>
        <rFont val="Comic Sans MS"/>
        <family val="4"/>
      </rPr>
      <t>g</t>
    </r>
    <r>
      <rPr>
        <sz val="16"/>
        <color rgb="FF000000"/>
        <rFont val="Times New Roman"/>
        <family val="1"/>
      </rPr>
      <t> (</t>
    </r>
    <r>
      <rPr>
        <i/>
        <sz val="16"/>
        <color rgb="FF000000"/>
        <rFont val="Comic Sans MS"/>
        <family val="4"/>
      </rPr>
      <t>t</t>
    </r>
    <r>
      <rPr>
        <sz val="16"/>
        <color rgb="FF000000"/>
        <rFont val="Times New Roman"/>
        <family val="1"/>
      </rPr>
      <t xml:space="preserve"> ) </t>
    </r>
    <r>
      <rPr>
        <sz val="14"/>
        <color rgb="FF000000"/>
        <rFont val="Malgun Gothic"/>
        <family val="2"/>
        <charset val="129"/>
      </rPr>
      <t>に依存することに留意してほしい。</t>
    </r>
    <phoneticPr fontId="2"/>
  </si>
  <si>
    <t>最尤推定法</t>
    <rPh sb="0" eb="5">
      <t>サイユウスイテイホウ</t>
    </rPh>
    <phoneticPr fontId="2"/>
  </si>
  <si>
    <t>まずはじめに，このテキストでは，ふるまいに注目し ている変数のことを応答変数，これらを説明するために 用いる変数を説明変数と呼び*1，応答変数は何らかの確 率分布に従うランダムな変数，説明変数はばらつきのな い固定された値として扱います。 GLM は Generalized Linear Model の頭文字を並べた もので，日本語では一般化線形モデルと呼ばれるもの です。普通の線形モデル（重回帰や分散分析）やロジス ティック回帰，対数線形回帰などの応答変数の従う確率 分布が異なる線形モデルを同一の枠組みの中で取り扱お うというものです</t>
  </si>
  <si>
    <t>http://www.agr.nagoya-u.ac.jp/~seitai/document/R2009/t090614glmIntro.pdf</t>
    <phoneticPr fontId="2"/>
  </si>
  <si>
    <t>E は期待値を，β は係数を，添字 i はデータの番号を， j はパラメータの番号を示します。ここで，η を線形予 測子，応答変数の期待値と線形予測子を結びつけている 関数 g を連結関数と呼びます。連結関数は恒等関数や対 数関数，ロジット関数など様々な形をとることができま す。どれを用いるかはモデリングの仮定やモデルのあて はまりを吟味した上で決めれば良いかと思います。特に 問題がなければ，応答変数が従うと仮定した確率分布に 対応する正準連結関数を使用するのが良いでしょう。∼ （チルダ）は左辺が右辺の確率分布に従うことを意味し ます。f は y が従う確率分布の確率関数（離散分布の場 合）もしくは確率密度関数（連続分布の場合）を，θ は そのパラメータを示します。一般化線形モデルでは，応 答変数はその型に応じて，正規分布や二項分布，ポアソ ン分布などの指数型分布族に含まれる確率分布に従うと 仮定します</t>
  </si>
  <si>
    <t>英語文献中で出てくる，いわゆる error distribution は誤差分布 と訳されることもありますが，誤解をまねくので，このレジュ メ中では応答変数の従う確率分布としました。</t>
  </si>
  <si>
    <t>一般化線形モデルでは最尤法でパラメータ推定を行い ます。先ほどの確率（密度）関数 f をデータが与えられ た時のパラメータ θ の関数（L(θ | yi)）としてみると，n個のデータを観測した時の尤度関数 L は以下の式で示す
ことができます。</t>
    <phoneticPr fontId="2"/>
  </si>
  <si>
    <t>この尤度関数を最大にするようなパラメータ θ を最尤推 定量と呼びます。実際には L の対数をとったもの（対数 尤度）を扱う方が便利な場合が多いです。 GLM を R で実行する上では，連結関数と応答変数の 従う確率分布について，ある程度の知識があれば十分か もしれませんが，尤度関数の立て方のあたりまで知って おくと理解が深まって，応用も利くと思います。</t>
  </si>
  <si>
    <t>ドブソン（2008）2)P. 144 の二項分布の例
2.1 データを眺める
この節では二硫化炭素ガスに 5 時間暴露されたカブト
ムシの死亡個体数とガス濃度との関係を GLM で解析し
てみます（表 1）。</t>
    <phoneticPr fontId="2"/>
  </si>
  <si>
    <t>どうやらガス濃度が高くなるとカブトムシが死にやす くなりそうです。ただし，死亡数には上限があります。 ガス濃度を横軸に，死亡率（死亡個体数 / サンプル個体 数）を縦軸にとり，図示してみましょう（図 1）。このよ うな割り算データは分母にくる数のサイズが分かるよう に図示するのが誠実です（この例では処理間でサンプル 個体数がほとんどばらついていないのであんまり意味な いのですが ✓ ...）。</t>
  </si>
  <si>
    <t>&gt; n.beetle &lt;- c(59, 60, 62, 56, 63, 59, 62, 60)</t>
    <phoneticPr fontId="2"/>
  </si>
  <si>
    <t xml:space="preserve"> &gt; dead.beetle &lt;- c(6, 13, 18, 28, 52, 53, 61, 60) </t>
    <phoneticPr fontId="2"/>
  </si>
  <si>
    <t>&gt; plot(gas, dead.beetle/n.beetle, cex = n.beetle/40)</t>
    <phoneticPr fontId="2"/>
  </si>
  <si>
    <t xml:space="preserve">&gt; gas &lt;- c(1.6907, 1.7242, 1.7552, 1.7842, + 1.8113, 1.8369, 1.8610, 1.8839) </t>
    <phoneticPr fontId="2"/>
  </si>
  <si>
    <t>統計モデリングと glm 関数によるパラメータ推定
ここで，
• カブトムシの死亡個体数（y）が死亡率（p = y/N）
とサンプル個体数（N）を上限値に持つ二項分布に
従う。
• 死亡率（p）はガス濃度（x）が増加すると共に高ま
るが，0 から 1 の間の値をとる。
• 連結関数はロジット関数とする。</t>
    <phoneticPr fontId="2"/>
  </si>
  <si>
    <t>これを R の glm 関数では以下のように指定します。
family = binomial のデフォルトの連結関数はロジ
ット関数になっています。詳しい指定方法については
?familyを参照して下さい。</t>
    <phoneticPr fontId="2"/>
  </si>
  <si>
    <t xml:space="preserve">&gt; x &lt;- seq(min(gas), max(gas), by = 0.01)
&gt; eta.pred &lt;- glm.beetle$coefficients["(Intercept)"] +
+ glm.beetle$coefficients["gas"]*x
&gt; p.pred &lt;- 1/(1 + exp(-eta.pred))
&gt; lines(x, p.pred) </t>
    <phoneticPr fontId="2"/>
  </si>
  <si>
    <t>続けて予測値の 95% 信頼区間（パラメータの 95% 信頼区間については後述）を計算し，図に重ねます。このとき，実際にはデータポイントごとに二項分布のサンプル数（N）が異なりますが，今回はそれらの調和平均を丸めた値を用いて，N を固定して信頼区間を推定しました。
図を見ると信頼区間の幅は死亡率が 0 や 1 に近い時に狭く，0.5 付近で最も広くなっています（物差をあてて見ると分かりやすいです）。</t>
    <phoneticPr fontId="2"/>
  </si>
  <si>
    <t xml:space="preserve">&gt; mean.N &lt;- round(length(n.beetle)/sum(1/n.beetle))
&gt; p.lower &lt;- qbinom(0.025, mean.N, p.pred)/mean.N
&gt; p.upper &lt;- qbinom(0.975, mean.N, p.pred)/mean.N
&gt; lines(x, p.lower, lty = 2)
&gt; lines(x, p.upper, lty = 2) </t>
    <phoneticPr fontId="2"/>
  </si>
  <si>
    <t>パラメトリック・ブートストラップ
先ほど，予測値の 95% 信頼区間の計算方法を紹介したので，今度はパラメトリック・ブートストラップを用いた回帰係数の信頼区間の推定方法を紹介します。この方法を簡単に説明すると，まず推定したパラメータを含むモデルを用いて乱数データを発生させ，その乱数データを応答変数にしてパラメータを再推定します。このシミュレーションを繰り返すことで，パラメータの信頼区間を推定します</t>
    <phoneticPr fontId="2"/>
  </si>
  <si>
    <t>2.5 optim 関数による最尤推定</t>
  </si>
  <si>
    <t>n 個のデータを観測した時の尤度は L =∏nif(yi) という掛け算の形をとります。このままでは f(y) が極端に小さかったり大きかったりする場合にふれが大きくなるため，対数尤度 LL = log(L) =∑nilog(f(yi)) について考えます。
LL は単純に L の対数をとっただけなので Lが最大のとき，LL も最大値をとります。この LL を最
大にするようなパラメータを求めたいわけです。実際にoptim 関数は，与えられた関数を最小にするようなパラメータを推定するので，NLL = −LL について考えます。
二項分布の確率関数は f(y) =N Cypy(1 − p)N−y なので，
optim に与える関数を以下のように記述します。</t>
    <phoneticPr fontId="2"/>
  </si>
  <si>
    <t xml:space="preserve">続いて適当な初期値を与えて optim を実行します。初期値は関数型を考えたり，グラフから適当に読み取るべきなのですが，今回はズルして glm の推定結果に近い値を入れておきました
</t>
    <phoneticPr fontId="2"/>
  </si>
  <si>
    <t>&gt; optim.beetle1 &lt;- optim(c(-60, 30), fn = f.beetle1) 
&gt; optim.beetle1$par 
[1] -60.73001 34.27737</t>
    <phoneticPr fontId="2"/>
  </si>
  <si>
    <t>最初に行った glm.beetle$coefficients の値と見比 べて見てください。ほぼ等しいことが分かります。今回 は確率関数を直接記述しましたが，R には各種確率分布 の確率（密度）関数が最初から入っているので，信頼区 間の計算をしたときと同様に，それらを利用することが できます。</t>
  </si>
  <si>
    <t>3 McCullagh &amp; Nelder（1989）5)P. 300 のガ ンマ分布の例</t>
  </si>
  <si>
    <t>データを眺める この節では血液の凝固時間（秒）と血漿濃度（%）の関 係を GLM で解析してみます（表 2）。このデータは glm 関数のヘルプに入っているものですが，今回はそのうち の lot1 だけ使います（そのため変数名を time に変更 しました）。</t>
  </si>
  <si>
    <t>血漿濃度が高くなるにつれて凝固時間は短くなるよ うです。横軸に血漿濃度の対数値*6，縦軸に凝固時間をとって図示してみます</t>
    <phoneticPr fontId="2"/>
  </si>
  <si>
    <t>&gt; u &lt;- c(5, 10, 15, 20, 30, 40, 60, 80, 100) 
&gt; time &lt;- c(118, 58, 42, 35, 27, 25, 21, 19, 18) 
&gt; plot(log(u), time, ylim = c(20, 140))</t>
    <phoneticPr fontId="2"/>
  </si>
  <si>
    <t>3.2 統計モデリングと glm 関数によるパラメータ推定
ここで，
• 凝固時間（y）は正の値を示す連続データなので，ガンマ分布に従う。
• 血漿濃度の対数値（x）に対する凝固時間の減少具合が双曲線的なので，連結関数には逆数関数を用いる。
• shape パラメータ（α）は常に一定。
• scale パラメータ（s）が線形予測子の変化に応じて変化する*7。
• ガンマ分布の平均は αs，分散は αs2。
と仮定すると，以下の式で表現することができます</t>
    <phoneticPr fontId="2"/>
  </si>
  <si>
    <t>これを R の glm 関数では以下のように指定します。 family = Gamma のデフォルトの連結関数は逆数関数に なっています。</t>
  </si>
  <si>
    <t>log(u) の回帰係数が正の値になっていますが，これは 連結関数が逆数関数のためです。この場合のように，回 帰係数だけ見て「説明変数は応答変数に対して正の影響 を及ぼしている」と判断しないで下さい。</t>
  </si>
  <si>
    <t>3.3 予測値とその 95% 信頼区間の推定
次にモデルによる予測値とその 95% 信頼区間を計算しますが，信頼区間を計算する際に，shape パラメータの最尤推定値が必要になります。そこで，まず shape パラメータを計算しておきます。ガンマ分布の GLM ではshape パラメータは dispersion パラメータの逆数になります。1/summary(glm.time)$dispersion で計算できるのですが，glm 関数では繰り返し重み付け最小自乗法でパラメータ推定を行っているので，この shapeパラメータの推定値は最尤推定値と異なる場合があります*8。というわけで，以下のようにして shape パラメータ（a）の最尤推定値を計算します。</t>
    <phoneticPr fontId="2"/>
  </si>
  <si>
    <t xml:space="preserve">&gt; 1/summary(glm.time)$dispersion
[1] 408.8208
&gt; library("MASS")
&gt; a &lt;- gamma.shape(glm.time)$alpha # shape パラメータ
&gt; a
[1] 538.1315 </t>
    <phoneticPr fontId="2"/>
  </si>
  <si>
    <t>&gt; x &lt;- seq(1.6, 4.6, by = 0.1) 
&gt; eta.pred &lt;- glm.time$coefficients["(Intercept)"] + + glm.time$coefficients["log(u)"]*x 
&gt; time.pred &lt;- 1/eta.pred 
&gt; s.pred &lt;- 1/eta.pred/a # scale パラメータ 
&gt; time.lower &lt;- qgamma(0.025, shape = a, scale = s.pred) 
&gt; time.upper &lt;- qgamma(0.975, shape = a, scale = s.pred) 
&gt; lines(x, time.pred) 
&gt; lines(x, time.lower, lty = 2) 
&gt; lines(x, time.upper, lty = 2)</t>
    <phoneticPr fontId="2"/>
  </si>
  <si>
    <t>この値を用いて予測値とその 95% 信頼区間を計算し，示します（図 4）。</t>
    <phoneticPr fontId="2"/>
  </si>
  <si>
    <t>これまた少し分かりにくいので，物差をあてて見てほしいのですが，x 軸の値が小さくなると（scale パラメータが大きくなる）と信頼区間の幅が大きくなるのが分かります。</t>
    <phoneticPr fontId="2"/>
  </si>
  <si>
    <r>
      <rPr>
        <b/>
        <sz val="14"/>
        <color theme="1"/>
        <rFont val="游ゴシック"/>
        <family val="2"/>
        <scheme val="minor"/>
      </rPr>
      <t>3.4 パラメトリック・ブートストラップ</t>
    </r>
    <r>
      <rPr>
        <sz val="11"/>
        <color theme="1"/>
        <rFont val="游ゴシック"/>
        <family val="2"/>
        <charset val="128"/>
        <scheme val="minor"/>
      </rPr>
      <t xml:space="preserve">
先ほどの二項分布の例と同様にパラメータの信頼区間を推定します。</t>
    </r>
    <phoneticPr fontId="2"/>
  </si>
  <si>
    <t>3.5 optim 関数による最尤推定 ✓ 同様に optim 関数で最尤推定します*9</t>
  </si>
  <si>
    <t>他に勉強すると良いこと
適当につらつらキーワードを並べておきます。
• いろいろな確率分布の特徴（連続 or 離散，上限・下
限，平均と分散の関係，関数型等々）。
• 回帰係数の検定。
• 情報量基準とモデル選択。
• 多重共線性。
• 引数 offset の使い道。
• 過分散（overdispersion）への対処。
• 一般化線形混合モデル（Generalized Linear Mixed
Model: GLMM）やランダム効果。
• ベイズ統計学。
• マルコフ連鎖モンテカルロ（Marckov Chain Monte
Carlo: MCMC）法。
• 統計学の歴史的経緯。
• ノンパラメトリック・ブートストラップ。</t>
    <phoneticPr fontId="2"/>
  </si>
  <si>
    <t>– Ecological models and data（Bolker 2008）1): と にかく最尤推定一筋な本です。すぐに役立つ知 識は載っていませんが，自身の技術を底上げす ることができます。 – 一般化線形モデル入門（ドブソン 2008）2): 長 らく絶版で入手困難でしたが，最近第 2 版が翻 訳されました。あまり系統立てて書かれていな い気がしますが，分かりやすいです。 – 計算統計 II（伊庭ら 2005）3): GLM とは直接関 係ありませんが，良い統計の本だと思います。 – 統計学を拓いた異才たち（サルツブルグ 2006） 7): 統計の歴史を楽しく読めます。 – 統計モデル入門（丹後 2000）8): 知りたいこと はだいたい書いてある良い本だと思いますが， 難解です。 – S-PLUS による統計解析（ヴェナブル・リプリー 2001）9): S-PLUS のコマンドが書いてあります が，R でも使えるので役に立ちます。難解です。 – 生物統計学入門（山田・北田 2004）10): 確率分 布の話がきちんと書いてある良い入門書だと思 います。 • ウェブサイト – KuboWeb4): 生態学者なら（でなくても）はずせ</t>
  </si>
  <si>
    <t>1) Bolker BM, 2008. Ecological models and data in R.
Princeton University Press.
2) ドブソン AJ, 2008. 一般化線形モデル入門, 原著 第 2
版（Dobson AJ, 2002. An introduction to generalized
linear models-2nd edition. Chapman &amp; Hall. 田中豊・
森川敏彦・山中竹春・冨田誠 訳）. 共立出版.
3) 伊庭幸人・種村正美・大森裕浩・和合肇・佐藤整尚・
高橋明彦, 2005. 計算統計 II マルコフ連鎖モンテカル
ロ法とその周辺. 岩波書店.
4) KuboWeb. http://hosho.ees.hokudai.ac.jp/
∼kubo/index-j.html
5) McCullagh P &amp; Nelder JA, 1989. Generalized linear
models-2nd edition. Chapman &amp; Hall.
6) RjpWiki. http://www.okada.jp.org/RWiki/
7) サルツブルグ D, 2006. 統計学を拓いた異才たち（Salsburg D, 2001. The lady tasting tesa. How statistics revolutionized science in the twentieth century. Henry Holt
&amp; Company. 竹内惠行・熊谷悦生 訳）日本経済新聞社.
8) 丹後俊郎, 2000. 統計モデル入門. 朝倉書店.
9) ヴェナブルズ WN・リプリー BD, 2001. S-PLUS に
よる統計解析, 原著 第 3 版（Venables WN &amp; Ripley
BD, 1999 Modern applied statistics with S-PLUS-3rd
edition. Springer-Verlag. 伊藤幹夫・大津泰介・戸瀬信
之・中東雅樹 訳）. シュプリンガー・フェアクラーク
東京.
10) 山田作太郎・北田修一, 2004. 生物統計学入門. 成山
堂書店.</t>
    <phoneticPr fontId="2"/>
  </si>
  <si>
    <t>カーネル法とは</t>
  </si>
  <si>
    <t>　図1に示すように、非線形データ構造を線形構造に変換することができれば、線形データ解析手法で非線形データを容易に扱うことができる。</t>
  </si>
  <si>
    <t>図1　変換による線形化のイメージ</t>
  </si>
  <si>
    <r>
      <t>　データを変換することで、非線形構造を線形構造に変換することが可能である。例えば、図2(a)に示す2次元平面座標系(</t>
    </r>
    <r>
      <rPr>
        <i/>
        <sz val="5"/>
        <color rgb="FF000000"/>
        <rFont val="Comic Sans MS"/>
        <family val="4"/>
      </rPr>
      <t>x</t>
    </r>
    <r>
      <rPr>
        <sz val="14"/>
        <color rgb="FF000000"/>
        <rFont val="Meiryo"/>
        <family val="2"/>
        <charset val="128"/>
      </rPr>
      <t>,</t>
    </r>
    <r>
      <rPr>
        <i/>
        <sz val="5"/>
        <color rgb="FF000000"/>
        <rFont val="Comic Sans MS"/>
        <family val="4"/>
      </rPr>
      <t>y</t>
    </r>
    <r>
      <rPr>
        <sz val="14"/>
        <color rgb="FF000000"/>
        <rFont val="Meiryo"/>
        <family val="2"/>
        <charset val="128"/>
      </rPr>
      <t>)上の4つの点A1(1,1)、A2(1,-1)、A3(-1,-1)、A4(-1,1)を考えよう。仮にA1とA3がひとつのクラス、A2とA4がひとつのクラスだとすると、平面上でクラスの境界線を一本の直線で引くことができない。しかし、新しい変数 を導入し、2次元平面(</t>
    </r>
    <r>
      <rPr>
        <i/>
        <sz val="5"/>
        <color rgb="FF000000"/>
        <rFont val="Comic Sans MS"/>
        <family val="4"/>
      </rPr>
      <t>x</t>
    </r>
    <r>
      <rPr>
        <sz val="14"/>
        <color rgb="FF000000"/>
        <rFont val="Meiryo"/>
        <family val="2"/>
        <charset val="128"/>
      </rPr>
      <t>,</t>
    </r>
    <r>
      <rPr>
        <i/>
        <sz val="5"/>
        <color rgb="FF000000"/>
        <rFont val="Comic Sans MS"/>
        <family val="4"/>
      </rPr>
      <t>y</t>
    </r>
    <r>
      <rPr>
        <sz val="14"/>
        <color rgb="FF000000"/>
        <rFont val="Meiryo"/>
        <family val="2"/>
        <charset val="128"/>
      </rPr>
      <t>)上の4つの点を3次元空間(</t>
    </r>
    <r>
      <rPr>
        <i/>
        <sz val="5"/>
        <color rgb="FF000000"/>
        <rFont val="Comic Sans MS"/>
        <family val="4"/>
      </rPr>
      <t>x</t>
    </r>
    <r>
      <rPr>
        <sz val="14"/>
        <color rgb="FF000000"/>
        <rFont val="Meiryo"/>
        <family val="2"/>
        <charset val="128"/>
      </rPr>
      <t>,</t>
    </r>
    <r>
      <rPr>
        <i/>
        <sz val="5"/>
        <color rgb="FF000000"/>
        <rFont val="Comic Sans MS"/>
        <family val="4"/>
      </rPr>
      <t>y</t>
    </r>
    <r>
      <rPr>
        <sz val="14"/>
        <color rgb="FF000000"/>
        <rFont val="Meiryo"/>
        <family val="2"/>
        <charset val="128"/>
      </rPr>
      <t>,</t>
    </r>
    <r>
      <rPr>
        <i/>
        <sz val="5"/>
        <color rgb="FF000000"/>
        <rFont val="Comic Sans MS"/>
        <family val="4"/>
      </rPr>
      <t>z</t>
    </r>
    <r>
      <rPr>
        <sz val="14"/>
        <color rgb="FF000000"/>
        <rFont val="Meiryo"/>
        <family val="2"/>
        <charset val="128"/>
      </rPr>
      <t>)に射影するとA1(1,1,1)、A2(1,-1,-1)、A3(-1,-1,1)、A4(-1,1,-1)になり、両クラスは平面で切り分けることが可能である。例えば，</t>
    </r>
    <r>
      <rPr>
        <i/>
        <sz val="5"/>
        <color rgb="FF000000"/>
        <rFont val="Comic Sans MS"/>
        <family val="4"/>
      </rPr>
      <t>z</t>
    </r>
    <r>
      <rPr>
        <sz val="14"/>
        <color rgb="FF000000"/>
        <rFont val="Meiryo"/>
        <family val="2"/>
        <charset val="128"/>
      </rPr>
      <t>=0の平面を境界面とすることができる。</t>
    </r>
  </si>
  <si>
    <t>図2　データ写像の例</t>
  </si>
  <si>
    <r>
      <t>　図1では、関数</t>
    </r>
    <r>
      <rPr>
        <i/>
        <sz val="5"/>
        <color rgb="FF000000"/>
        <rFont val="Comic Sans MS"/>
        <family val="4"/>
      </rPr>
      <t>φ</t>
    </r>
    <r>
      <rPr>
        <sz val="14"/>
        <color rgb="FF000000"/>
        <rFont val="Meiryo"/>
        <family val="2"/>
        <charset val="128"/>
      </rPr>
      <t>(x)を用いて個体の特徴・属性ベクトルについて変換を施している。関数</t>
    </r>
    <r>
      <rPr>
        <i/>
        <sz val="5"/>
        <color rgb="FF000000"/>
        <rFont val="Comic Sans MS"/>
        <family val="4"/>
      </rPr>
      <t>φ</t>
    </r>
    <r>
      <rPr>
        <sz val="14"/>
        <color rgb="FF000000"/>
        <rFont val="Meiryo"/>
        <family val="2"/>
        <charset val="128"/>
      </rPr>
      <t>(x)は、通常高次元への写像関数で、xを入力空間、変換されたFを特徴空間と呼ぶ。</t>
    </r>
  </si>
  <si>
    <t>　従来のデータ解析方法では、高い次元のデータを低次元に縮約して分析を行う。その典型的な方法としては、主成分分析、因子分析、対応分析、多次元尺度法などがある。</t>
  </si>
  <si>
    <t>　データを高い次元の特徴空間に射影すると非線形問題を線形問題に置き換えることが可能であるが、計算量が増える。カーネル(kernel)法は、データを高次元に射影し、線形問題に置き換えると同時に計算量の問題を解決する技法である。</t>
  </si>
  <si>
    <t>2．カーネル主成分分析</t>
  </si>
  <si>
    <r>
      <t>　(2)　データから写像行列</t>
    </r>
    <r>
      <rPr>
        <i/>
        <sz val="5"/>
        <color rgb="FF000000"/>
        <rFont val="Comic Sans MS"/>
        <family val="4"/>
      </rPr>
      <t>K</t>
    </r>
    <r>
      <rPr>
        <sz val="3"/>
        <color rgb="FF000000"/>
        <rFont val="Comic Sans MS"/>
        <family val="4"/>
      </rPr>
      <t>m×n</t>
    </r>
    <r>
      <rPr>
        <sz val="14"/>
        <color rgb="FF000000"/>
        <rFont val="Meiryo"/>
        <family val="2"/>
        <charset val="128"/>
      </rPr>
      <t>を求める</t>
    </r>
  </si>
  <si>
    <t>　(4)　固有値と固有ベクトルを正規化する</t>
  </si>
  <si>
    <t>2．1　パッケージと関数</t>
  </si>
  <si>
    <t>　パッケージkernlabには，カーネル主成分分析の関数kpcaがある。パッケージkernlabはCRANミラーサイトからダウンロードできる。次に関数kpcaの書き式を示す。</t>
  </si>
  <si>
    <t>kpca(x, kernel = "rbfdot", features=0, kpar= list(sigma = 0.1),...)</t>
  </si>
  <si>
    <t>　引数xはマトリックスとデータフレーム形式のデータである。引数kernelでは、用いるカーネル関数を指定する。デフォルトには"rbfdot"(ガウシアン)が指定されているが、これ以外に、カーネル関数"polydot"(多項式)、"vanilladot"(線形)，"tanhdot"(タンジェント)、"laplacedot"(ラプラシアン)、"besseldot"(ベッセル)、"anovadot"(ANOVA RBF)、"splinedot"(スプライン)が用意されている。これらの関数は [2]に定義されている。</t>
  </si>
  <si>
    <t>　引数featuresでは、求める主成分の数を指定する。デフォルトはゼロになっている。引数kparはカーネル関数に用いるパラメータを指定する。</t>
  </si>
  <si>
    <t>　結果としては、固有値eig()，主成分ベクトルkpc()、用いたデータの主成分得点pcv()、回転・射影後の主成分得点rotated()が返される。</t>
  </si>
  <si>
    <t>2．2　カーネル主成分分析の例</t>
  </si>
  <si>
    <t>　次にデータirisを用いた主成分得点の散布図を作成するコマンドとその結果を図3(a)に示す。</t>
  </si>
  <si>
    <t>図3　irisのカーネル主成分得点散布図(a)</t>
  </si>
  <si>
    <t>図3　irisのカーネル主成分得点散布図(b)</t>
  </si>
  <si>
    <t>　このようにカーネル関数、kparのパラメータは主成分の結果に大きく影響する。どのようなカーネル関数を用い、kparのパラメータをどのような値にするべきであるかに関しては、用いるデータに依存するので、経験に頼るのが現状である。</t>
  </si>
  <si>
    <t>　次にiris.kpcの結果を用いて新しいデータnew.dataを当てはめる書き式を示す。</t>
  </si>
  <si>
    <t>predict(kpc(iris.kpc),new.data)</t>
  </si>
  <si>
    <t>3．サポートベクターマシン</t>
  </si>
  <si>
    <t>　サポートベクターマシン(SVM; support vector machine)は、分類と回帰問題を主としたデータ解析方法で、広く知られるようになったのは1990年代の中頃であり、Vapnik,Vの貢献が高く評価されている。support vector machineをサポートベクターマシンと訳するかそれともサポートベクトルマシンと訳するかについては議論があるが、本稿ではサポートベクターマシンと呼ぶことにする。SVMは高次元の分類問題が得意であると言われている。</t>
  </si>
  <si>
    <t>　SVMは、カーネル関数の力を借りて、線形分離可能な高次元の空間で線形的なアプローチで学習を行うアルゴリズムである。</t>
  </si>
  <si>
    <t>　通常の線形回帰と線形判別の問題では次に示す線形モデルを用いる．図４における点線上の個体をサポートベクターと呼ぶ。</t>
  </si>
  <si>
    <t>図4　SVMのイメージ</t>
  </si>
  <si>
    <t>　初期のSVMは2群線形分類器として提案されたが，多くの改良が施されている．その1つが，カーネル法を用いたSVMである。カーネル法によるSVMはカーネル関数を用いて次に示す線形関数で表されるが，非線形分類器である。</t>
  </si>
  <si>
    <t>　式の最適化は特徴空間でクラス間のマージンを最大にするアプローチで行う． 　ここの係数ベタは学習データにおける目的変数yの関数である。詳細に関しては[3][4][5]などが詳しい。 　</t>
  </si>
  <si>
    <t>3．1　パッケージと関数</t>
  </si>
  <si>
    <t>　ここではパッケージkernlabの中のSVM関数ksvmを紹介する。関数ksvmの書き式を次に示す。</t>
  </si>
  <si>
    <t>ksvm(formula, data, kernel ="rbfdot", kpar=list(sigma = 0.1), type=NULL, cross = 0,･･･)</t>
  </si>
  <si>
    <t>　引数formulaはモデルに用いるデータの書き式、dataは用いるデータ、引数kernelとkparは前節で説明したカーネル関数と関数に用いるパラメータである。</t>
  </si>
  <si>
    <t>　引数typeでは、分類と回帰のタイプを指定する。デフォルトは、目的変数が質的データの場合はC-svc分類法、量的データの場合はeps-svr回帰を行うように設定されている。分類方法としては"nu-svc"、"C-bsvc"、回帰方法としては"nu-svr"、"eps-svr"が用意されている。引数cross ではn重交差確認法のnを指定する。デフォルトはゼロになっている。</t>
  </si>
  <si>
    <t>　テストデータを訓練結果へ当てはめる関数はpredictである。</t>
  </si>
  <si>
    <t>3．2　データと関数の使用例</t>
  </si>
  <si>
    <t>　パッケージkernlabには、分類問題として面白いデータセットspamが用意されている。データセットは、4601の電子メールを58項目に分けて記録したものである。第58列がクラス情報spam，nonspamで、残りの57項目はメールの特徴を記録したものである。このspamとは受け取りたくないのに届いた迷惑メールを指す。</t>
  </si>
  <si>
    <t>[1] 4601　　58</t>
  </si>
  <si>
    <t>nonspam　　spam</t>
  </si>
  <si>
    <t>　　2788　　　1813</t>
  </si>
  <si>
    <t>　返された結果から分かるようにデータは1813のspamメールと2788のnonspamメールにより構成されている。データセットの第1列から48列までは、データspamの変数の名前に用いた文字列がメールに使用された頻度である．ただし、num857のようにnum***になっているのは，その数値***が現れた頻度である。49列から54列までは記号；、(、[、!、$、#の使用頻度、55列から57列は、メールに用いられた大文字の平均値、大文字が連続使用された最も長い文字列の文字数、用いられた大文字の総数である。</t>
  </si>
  <si>
    <t>　まずデータセットspamから、訓練用データとテスト用データを作成する。ここではサンプリング方法を用いることにする。同じサンプリング結果を再現するため、乱数のシード(種)を関数set.ssedで指定する。用いるシードの番号は自由であるが、ここでは番号50を用いる。このシードを用いることにより、読者のマシン上でも同じ乱数が得られる。ここでは訓練用データの個体数を2500にし、その残りをテスト用とする。</t>
  </si>
  <si>
    <t>　訓練データを用いて学習を行い、その結果に基づいて関数predictを用いてテストを行うことにする。</t>
  </si>
  <si>
    <t>spam.pre</t>
  </si>
  <si>
    <t>nonspam</t>
  </si>
  <si>
    <t>spam</t>
  </si>
  <si>
    <t>[1] 0.0723465</t>
  </si>
  <si>
    <t>　ランダムサンプリングした2500のメールを用いて学習を行い、残り2101のメールについてテストを行った結果、誤判別(識別)率は約0.0724である。</t>
  </si>
  <si>
    <t>　学習データを用いて交差確認法で、誤判別率などについて考察を行うこともできる。交差確認法のnを10にしたコマンドラインとその結果を次に示す。</t>
  </si>
  <si>
    <t>　結果として、学習のエラーと交差確認のエラーが返される。返された交差確認のエラーは0.082である。この値は、テストデータを用いて行ったテストの結果0.072と大きい差がない。このように、交差確認法を用いて、作成したモデルの精度を把握することができる。</t>
  </si>
  <si>
    <t>　用いるデータが2変数で、2クラスに分類する問題の場合は、関数plotを用いてカラフルな散布図を作成することができる。</t>
  </si>
  <si>
    <t>　データirisの一部分を用いた例のコマンド次に，返される散布図を図５に示す。</t>
  </si>
  <si>
    <t>&gt; iris1&lt;-data.frame(iris[51:150,3:4],y)</t>
  </si>
  <si>
    <t>versicolor</t>
  </si>
  <si>
    <t>virginica</t>
  </si>
  <si>
    <t>図5　irisのSVM分類図</t>
  </si>
  <si>
    <t>3．3　回帰分析のケーススタディ</t>
  </si>
  <si>
    <t>　関数ksvmによる回帰分析の書き式は，判別の問題と基本的には同じである。関数ksvm のパフォマンスを示すため，多項式回帰を説明する際に作成した多項式曲線の人工データを用いることにする。</t>
  </si>
  <si>
    <t>　説明変数をx1，目的変数をy1にした関数ksvmの使用例のコマンドを次に示す。</t>
  </si>
  <si>
    <t>図6　回帰問題における実測値と関数ksvmの予測値</t>
  </si>
  <si>
    <t>4　その他</t>
  </si>
  <si>
    <t>　パッケージkernlabには、データの特徴を分析するアルゴリズム関数kfa(Kernel Feature Analysis)、カーネルヘッビアン(Kernel Hebbian)アルゴリズムによる主成分分析関数khc、カーネル準相関分析関数kcca、適合ベクターマシン関数rvm(Relevance Vector Machine)などがある。現段階の関数rvmは回帰分析のみが機能している。</t>
  </si>
  <si>
    <t>　カーネル法は機械学習、パターン分析の方法として、研究・応用が広がりつつある。カーネル法によるパターン分析に関しては[1]が詳しい。</t>
  </si>
  <si>
    <t>　SVMは、狭義の分類と回帰問題だけではなく、自然言語処理などへも応用されている。カーネル法とSVMの基礎理論に関しては [3]、[4]が詳しい。またSVMに関しては [5]がある。</t>
  </si>
  <si>
    <t>　群平均法（group average method）は、最近隣法と最遠隣法を折衷した方法で、２つのクラスターのそれぞれの中から１個ずつ個体を選んで個体間の距離を求め、それらの距離の平均値を２つのクラスター間の距離とする。</t>
  </si>
  <si>
    <t>　SVMは、パッケージklaR、e1071にも実装されている。</t>
  </si>
  <si>
    <t>　カーネル法は回帰、平滑化や密度の推定などにも多く用いる。パッケージstatsには平滑化に関する関数kernel 、kernapply 、ksmooth、密度を推定する関数densityがある。</t>
  </si>
  <si>
    <t>　カーネル法による関数ksmoothを用いたカーネル回帰平滑化の例のコマンドとその結果を次に示す。</t>
  </si>
  <si>
    <t>図7　関数ksmoothによるカーネル回帰平滑化</t>
  </si>
  <si>
    <t>　カーネル法による平滑化関数パッケージとしてはKernSmooth、ksがあり、パッケージade4 、assist 、fields 、lattice、splancs、sandwichなどにもカーネル法に関連する関数がある。</t>
  </si>
  <si>
    <t>参考文献</t>
  </si>
  <si>
    <t>[1]　Ｊ．Shawe-Taylor and N. Cristianini (2004): Kernel Methods for Pattern Analysis, Cambridge.</t>
  </si>
  <si>
    <t>[2]　Karatzoglou, A., Smola, A., hornik, K., Zeileis,A.(2004): kernlab-An S4 Package for Kernel Methods in R, Journal of statistical Software, Vol.11, Is.9, p.1-20. http://www.jstasoft.org</t>
  </si>
  <si>
    <t>[3]　麻生英樹, 津田宏治, 村田昇(2003): パターン認識と学習の統計学―新しい概念と手法,岩波書店</t>
  </si>
  <si>
    <t>[4]　大北剛訳(2005): サポートベクターマシン入門，共立出版</t>
  </si>
  <si>
    <t>[5]　前田英作(2001): 痛快！サポートベクトルマシン - 古くて新しいパターン認識手法 - ，情報処理学会誌， Vol.42， No.7， p.676-683</t>
  </si>
  <si>
    <t>サポートベクターマシン法</t>
    <rPh sb="11" eb="12">
      <t>ホウ</t>
    </rPh>
    <phoneticPr fontId="2"/>
  </si>
  <si>
    <r>
      <t>　カーネル法では射影された高次元のデータを直接計算するのではなく、</t>
    </r>
    <r>
      <rPr>
        <sz val="14"/>
        <color rgb="FFFF0000"/>
        <rFont val="Meiryo"/>
        <family val="2"/>
        <charset val="128"/>
      </rPr>
      <t>任意の個体x，zを変換した</t>
    </r>
    <r>
      <rPr>
        <i/>
        <sz val="14"/>
        <color rgb="FFFF0000"/>
        <rFont val="Comic Sans MS"/>
        <family val="4"/>
      </rPr>
      <t>φ</t>
    </r>
    <r>
      <rPr>
        <sz val="14"/>
        <color rgb="FFFF0000"/>
        <rFont val="Meiryo"/>
        <family val="2"/>
        <charset val="128"/>
      </rPr>
      <t>(x)、</t>
    </r>
    <r>
      <rPr>
        <i/>
        <sz val="14"/>
        <color rgb="FFFF0000"/>
        <rFont val="Comic Sans MS"/>
        <family val="4"/>
      </rPr>
      <t>φ</t>
    </r>
    <r>
      <rPr>
        <sz val="14"/>
        <color rgb="FFFF0000"/>
        <rFont val="Meiryo"/>
        <family val="2"/>
        <charset val="128"/>
      </rPr>
      <t>(z)の内〈</t>
    </r>
    <r>
      <rPr>
        <i/>
        <sz val="14"/>
        <color rgb="FFFF0000"/>
        <rFont val="Comic Sans MS"/>
        <family val="4"/>
      </rPr>
      <t>φ</t>
    </r>
    <r>
      <rPr>
        <sz val="14"/>
        <color rgb="FFFF0000"/>
        <rFont val="Meiryo"/>
        <family val="2"/>
        <charset val="128"/>
      </rPr>
      <t>(x),</t>
    </r>
    <r>
      <rPr>
        <i/>
        <sz val="14"/>
        <color rgb="FFFF0000"/>
        <rFont val="Comic Sans MS"/>
        <family val="4"/>
      </rPr>
      <t>φ</t>
    </r>
    <r>
      <rPr>
        <sz val="14"/>
        <color rgb="FFFF0000"/>
        <rFont val="Meiryo"/>
        <family val="2"/>
        <charset val="128"/>
      </rPr>
      <t>(z)〉のような処理を借りて間接的に高次元のデータについて計算処理を行う。このようなデータの変換と内積のような演算を組み合わせた関数をカーネル関数と呼び、</t>
    </r>
    <r>
      <rPr>
        <i/>
        <sz val="14"/>
        <color rgb="FFFF0000"/>
        <rFont val="Comic Sans MS"/>
        <family val="4"/>
      </rPr>
      <t>K</t>
    </r>
    <r>
      <rPr>
        <sz val="14"/>
        <color rgb="FFFF0000"/>
        <rFont val="Meiryo"/>
        <family val="2"/>
        <charset val="128"/>
      </rPr>
      <t>(x,z)=〈</t>
    </r>
    <r>
      <rPr>
        <i/>
        <sz val="14"/>
        <color rgb="FFFF0000"/>
        <rFont val="Comic Sans MS"/>
        <family val="4"/>
      </rPr>
      <t>φ</t>
    </r>
    <r>
      <rPr>
        <sz val="14"/>
        <color rgb="FFFF0000"/>
        <rFont val="Meiryo"/>
        <family val="2"/>
        <charset val="128"/>
      </rPr>
      <t>(x),</t>
    </r>
    <r>
      <rPr>
        <i/>
        <sz val="14"/>
        <color rgb="FFFF0000"/>
        <rFont val="Comic Sans MS"/>
        <family val="4"/>
      </rPr>
      <t>φ</t>
    </r>
    <r>
      <rPr>
        <sz val="14"/>
        <color rgb="FFFF0000"/>
        <rFont val="Meiryo"/>
        <family val="2"/>
        <charset val="128"/>
      </rPr>
      <t>(z)〉のように表記</t>
    </r>
    <r>
      <rPr>
        <sz val="14"/>
        <color rgb="FF000000"/>
        <rFont val="Meiryo"/>
        <family val="2"/>
        <charset val="128"/>
      </rPr>
      <t>する。カーネルに関する厳密な定義やカーネル関数の性質などについては[1]、 [3]、[4]が詳しい。</t>
    </r>
    <phoneticPr fontId="2"/>
  </si>
  <si>
    <r>
      <t>　カーネル法を取り入れた幾つかのデータ解析方法が提案されている。例えば、カーネル主成分分析、カーネル正準相関分析、カーネルクラスター分析、カーネルk平均ほう、カーネル回帰分析、カーネル判別分析などがある。本稿では、</t>
    </r>
    <r>
      <rPr>
        <sz val="14"/>
        <color rgb="FFFF0000"/>
        <rFont val="Meiryo"/>
        <family val="2"/>
        <charset val="128"/>
      </rPr>
      <t>カーネル主成分分析とカーネル法による分類器サポートベクターマシンについて紹介する。</t>
    </r>
    <phoneticPr fontId="2"/>
  </si>
  <si>
    <r>
      <t>　カーネル主成分分析(</t>
    </r>
    <r>
      <rPr>
        <b/>
        <sz val="14"/>
        <color rgb="FF000000"/>
        <rFont val="Meiryo"/>
        <family val="2"/>
        <charset val="128"/>
      </rPr>
      <t>KPCA; kernel principal component analysis</t>
    </r>
    <r>
      <rPr>
        <sz val="14"/>
        <color rgb="FF000000"/>
        <rFont val="Meiryo"/>
        <family val="2"/>
        <charset val="128"/>
      </rPr>
      <t>)は、非線形主成分分析とも呼ばれている。カーネル主成分分析には幾つかのアルゴリズムが提案されているが、その大まかな流れは次のステップを取る。</t>
    </r>
    <phoneticPr fontId="2"/>
  </si>
  <si>
    <r>
      <t>　(1)　</t>
    </r>
    <r>
      <rPr>
        <sz val="16"/>
        <color rgb="FF000000"/>
        <rFont val="Meiryo"/>
        <family val="2"/>
        <charset val="128"/>
      </rPr>
      <t>カーネル関数</t>
    </r>
    <r>
      <rPr>
        <i/>
        <sz val="16"/>
        <color rgb="FF000000"/>
        <rFont val="Comic Sans MS"/>
        <family val="4"/>
      </rPr>
      <t>K</t>
    </r>
    <r>
      <rPr>
        <sz val="16"/>
        <color rgb="FF000000"/>
        <rFont val="Meiryo"/>
        <family val="2"/>
        <charset val="128"/>
      </rPr>
      <t>(x,z)=〈</t>
    </r>
    <r>
      <rPr>
        <i/>
        <sz val="16"/>
        <color rgb="FF000000"/>
        <rFont val="Comic Sans MS"/>
        <family val="4"/>
      </rPr>
      <t>φ</t>
    </r>
    <r>
      <rPr>
        <sz val="16"/>
        <color rgb="FF000000"/>
        <rFont val="Meiryo"/>
        <family val="2"/>
        <charset val="128"/>
      </rPr>
      <t>(x),</t>
    </r>
    <r>
      <rPr>
        <i/>
        <sz val="16"/>
        <color rgb="FF000000"/>
        <rFont val="Comic Sans MS"/>
        <family val="4"/>
      </rPr>
      <t>φ</t>
    </r>
    <r>
      <rPr>
        <sz val="16"/>
        <color rgb="FF000000"/>
        <rFont val="Meiryo"/>
        <family val="2"/>
        <charset val="128"/>
      </rPr>
      <t>(z)</t>
    </r>
    <r>
      <rPr>
        <sz val="14"/>
        <color rgb="FF000000"/>
        <rFont val="Meiryo"/>
        <family val="2"/>
        <charset val="128"/>
      </rPr>
      <t>〉を決める</t>
    </r>
    <phoneticPr fontId="2"/>
  </si>
  <si>
    <r>
      <t>　(3</t>
    </r>
    <r>
      <rPr>
        <sz val="16"/>
        <color rgb="FF000000"/>
        <rFont val="Meiryo"/>
        <family val="2"/>
        <charset val="128"/>
      </rPr>
      <t>)　</t>
    </r>
    <r>
      <rPr>
        <i/>
        <sz val="16"/>
        <color rgb="FF000000"/>
        <rFont val="Comic Sans MS"/>
        <family val="4"/>
      </rPr>
      <t>K</t>
    </r>
    <r>
      <rPr>
        <sz val="16"/>
        <color rgb="FF000000"/>
        <rFont val="Comic Sans MS"/>
        <family val="4"/>
      </rPr>
      <t>m×n</t>
    </r>
    <r>
      <rPr>
        <sz val="14"/>
        <color rgb="FF000000"/>
        <rFont val="Meiryo"/>
        <family val="2"/>
        <charset val="128"/>
      </rPr>
      <t>の固有値と固有ベクトル</t>
    </r>
    <phoneticPr fontId="2"/>
  </si>
  <si>
    <r>
      <t>　カーネル主成分析法は、</t>
    </r>
    <r>
      <rPr>
        <sz val="14"/>
        <color rgb="FFFF0000"/>
        <rFont val="Meiryo"/>
        <family val="2"/>
        <charset val="128"/>
      </rPr>
      <t>古典的主成分分析方法と異なり、用いるカーネル関数およびkparのパラメータによって返される結果が異なる</t>
    </r>
    <r>
      <rPr>
        <sz val="14"/>
        <color rgb="FF000000"/>
        <rFont val="Meiryo"/>
        <family val="2"/>
        <charset val="128"/>
      </rPr>
      <t>。カーネル関数をkernel="polydot"、kparのパラメータをlist(degree =1))にしたコマンドラインとその結果を図3(b)に示す。</t>
    </r>
    <phoneticPr fontId="2"/>
  </si>
  <si>
    <r>
      <t>　学習データ集合(x</t>
    </r>
    <r>
      <rPr>
        <sz val="12"/>
        <color rgb="FF000000"/>
        <rFont val="Comic Sans MS"/>
        <family val="4"/>
      </rPr>
      <t>1</t>
    </r>
    <r>
      <rPr>
        <sz val="12"/>
        <color rgb="FF000000"/>
        <rFont val="Meiryo"/>
        <family val="2"/>
        <charset val="128"/>
      </rPr>
      <t>,y</t>
    </r>
    <r>
      <rPr>
        <sz val="12"/>
        <color rgb="FF000000"/>
        <rFont val="Comic Sans MS"/>
        <family val="4"/>
      </rPr>
      <t>1</t>
    </r>
    <r>
      <rPr>
        <sz val="12"/>
        <color rgb="FF000000"/>
        <rFont val="Meiryo"/>
        <family val="2"/>
        <charset val="128"/>
      </rPr>
      <t> )、(x</t>
    </r>
    <r>
      <rPr>
        <sz val="12"/>
        <color rgb="FF000000"/>
        <rFont val="Comic Sans MS"/>
        <family val="4"/>
      </rPr>
      <t>2</t>
    </r>
    <r>
      <rPr>
        <sz val="12"/>
        <color rgb="FF000000"/>
        <rFont val="Meiryo"/>
        <family val="2"/>
        <charset val="128"/>
      </rPr>
      <t>,</t>
    </r>
    <r>
      <rPr>
        <sz val="12"/>
        <color rgb="FF000000"/>
        <rFont val="Comic Sans MS"/>
        <family val="4"/>
      </rPr>
      <t>2</t>
    </r>
    <r>
      <rPr>
        <sz val="12"/>
        <color rgb="FF000000"/>
        <rFont val="Meiryo"/>
        <family val="2"/>
        <charset val="128"/>
      </rPr>
      <t>)、･･･(x</t>
    </r>
    <r>
      <rPr>
        <sz val="12"/>
        <color rgb="FF000000"/>
        <rFont val="Comic Sans MS"/>
        <family val="4"/>
      </rPr>
      <t>m</t>
    </r>
    <r>
      <rPr>
        <sz val="12"/>
        <color rgb="FF000000"/>
        <rFont val="Meiryo"/>
        <family val="2"/>
        <charset val="128"/>
      </rPr>
      <t>,y</t>
    </r>
    <r>
      <rPr>
        <sz val="12"/>
        <color rgb="FF000000"/>
        <rFont val="Comic Sans MS"/>
        <family val="4"/>
      </rPr>
      <t>m</t>
    </r>
    <r>
      <rPr>
        <sz val="12"/>
        <color rgb="FF000000"/>
        <rFont val="Meiryo"/>
        <family val="2"/>
        <charset val="128"/>
      </rPr>
      <t>)があるとする。このx=(</t>
    </r>
    <r>
      <rPr>
        <i/>
        <sz val="12"/>
        <color rgb="FF000000"/>
        <rFont val="Comic Sans MS"/>
        <family val="4"/>
      </rPr>
      <t>x</t>
    </r>
    <r>
      <rPr>
        <sz val="12"/>
        <color rgb="FF000000"/>
        <rFont val="Comic Sans MS"/>
        <family val="4"/>
      </rPr>
      <t>1</t>
    </r>
    <r>
      <rPr>
        <sz val="12"/>
        <color rgb="FF000000"/>
        <rFont val="Meiryo"/>
        <family val="2"/>
        <charset val="128"/>
      </rPr>
      <t>,</t>
    </r>
    <r>
      <rPr>
        <i/>
        <sz val="12"/>
        <color rgb="FF000000"/>
        <rFont val="Comic Sans MS"/>
        <family val="4"/>
      </rPr>
      <t>x</t>
    </r>
    <r>
      <rPr>
        <sz val="12"/>
        <color rgb="FF000000"/>
        <rFont val="Comic Sans MS"/>
        <family val="4"/>
      </rPr>
      <t>2</t>
    </r>
    <r>
      <rPr>
        <sz val="12"/>
        <color rgb="FF000000"/>
        <rFont val="Meiryo"/>
        <family val="2"/>
        <charset val="128"/>
      </rPr>
      <t>, ･･･</t>
    </r>
    <r>
      <rPr>
        <i/>
        <sz val="12"/>
        <color rgb="FF000000"/>
        <rFont val="Comic Sans MS"/>
        <family val="4"/>
      </rPr>
      <t>x</t>
    </r>
    <r>
      <rPr>
        <sz val="12"/>
        <color rgb="FF000000"/>
        <rFont val="Comic Sans MS"/>
        <family val="4"/>
      </rPr>
      <t>n</t>
    </r>
    <r>
      <rPr>
        <sz val="12"/>
        <color rgb="FF000000"/>
        <rFont val="Meiryo"/>
        <family val="2"/>
        <charset val="128"/>
      </rPr>
      <t>)は個体の特徴ベクトル、yは目的変数である。yは回帰問題では数値、分類問題ではクラスのラベルである。</t>
    </r>
    <phoneticPr fontId="2"/>
  </si>
  <si>
    <t>&gt; library(kernlab)</t>
    <phoneticPr fontId="2"/>
  </si>
  <si>
    <t>&gt;library(kernlab)</t>
    <phoneticPr fontId="2"/>
  </si>
  <si>
    <t>&gt; x&lt;-as.matrix(iris[,1:4])</t>
    <phoneticPr fontId="2"/>
  </si>
  <si>
    <t>&gt; iris.kpc1&lt;-kpca(x,kernel="rbfdot", features=2,kpar=list(sigma=0.1))</t>
    <phoneticPr fontId="2"/>
  </si>
  <si>
    <t>プロキシの設定</t>
  </si>
  <si>
    <t>http_proxy 環境変数で設定しておけば OK です。</t>
  </si>
  <si>
    <t>よく使う R パッケージ</t>
  </si>
  <si>
    <t>機械学習で使いそうなパッケージは次表の通りです。</t>
  </si>
  <si>
    <t>パッケージ名</t>
  </si>
  <si>
    <t>説明</t>
  </si>
  <si>
    <t>TTR</t>
  </si>
  <si>
    <t>テクニカル・トレーディング・ルールを構築する関数とデータ</t>
  </si>
  <si>
    <t>biOps</t>
  </si>
  <si>
    <t>画像処理、画像の切り抜きや RGB のチャンネルごとの操作など</t>
  </si>
  <si>
    <t>igraph</t>
  </si>
  <si>
    <t>ネットワーク解析</t>
  </si>
  <si>
    <t>kernlab</t>
  </si>
  <si>
    <t>SVM 解析</t>
  </si>
  <si>
    <t>lattice</t>
  </si>
  <si>
    <t>S 用に開発されたグラフィックスパラダイムの R への移植</t>
  </si>
  <si>
    <t>mvtnorm</t>
  </si>
  <si>
    <t>二変量正規分布をはじめとした多変量正規分布の操作</t>
  </si>
  <si>
    <t>plotrix</t>
  </si>
  <si>
    <t>さまざまなプロット関数</t>
  </si>
  <si>
    <t>pracma</t>
  </si>
  <si>
    <t>数値解析 (ラグランジェ補間多項式など)</t>
  </si>
  <si>
    <t>quadprog</t>
  </si>
  <si>
    <t>二次計画法</t>
  </si>
  <si>
    <t>tseries</t>
  </si>
  <si>
    <t>時系列分析とコンピューテーショナル・ファイナンス</t>
  </si>
  <si>
    <t>xts</t>
  </si>
  <si>
    <t>zoo オブジェクトベースの便利な関数</t>
  </si>
  <si>
    <t>zoo</t>
  </si>
  <si>
    <t>時系列を扱うためのクラス zoo および zooreg とその操作のための関数群</t>
  </si>
  <si>
    <t>その他のパッケージ</t>
  </si>
  <si>
    <t>CRAN パッケージリストを参照すると良いでしょう。</t>
  </si>
  <si>
    <t>http://www.okada.jp.org/RWiki/?CRAN%A5%D1%A5%C3%A5%B1%A1%BC%A5%B8%A5%EA%A5%B9%A5%C8</t>
  </si>
  <si>
    <t>install.packages('パッケージ名')</t>
  </si>
  <si>
    <t>&gt; plot(pcv(iris.kpc1), col=as.integer(iris[,5]))</t>
    <phoneticPr fontId="2"/>
  </si>
  <si>
    <t>&gt; data(spam);dim(spam)</t>
    <phoneticPr fontId="2"/>
  </si>
  <si>
    <t>&gt; table(spam[,58])</t>
    <phoneticPr fontId="2"/>
  </si>
  <si>
    <t>&gt; set.seed(50)</t>
    <phoneticPr fontId="2"/>
  </si>
  <si>
    <t>&gt; tr.num&lt;-sample(4601,2500)</t>
    <phoneticPr fontId="2"/>
  </si>
  <si>
    <t>&gt; spam.train&lt;-spam[tr.num,]</t>
    <phoneticPr fontId="2"/>
  </si>
  <si>
    <t>&gt; spam.test&lt;-spam[-tr.num,]</t>
    <phoneticPr fontId="2"/>
  </si>
  <si>
    <t>&gt; spam.svm &lt;- ksvm(type~.,data=spam.train, kernel="rbfdot",kpar=list(sigma=0.01))</t>
    <phoneticPr fontId="2"/>
  </si>
  <si>
    <t>&gt; spam.pre &lt;- predict(spam.svm, spam.test[,-58])</t>
    <phoneticPr fontId="2"/>
  </si>
  <si>
    <t>&gt; (spam.tab&lt;-table(spam.test[,58], spam.pre))</t>
    <phoneticPr fontId="2"/>
  </si>
  <si>
    <t>&gt; 1-sum(diag(spam.tab))/sum(spam.tab)</t>
    <phoneticPr fontId="2"/>
  </si>
  <si>
    <t>&gt; (train.cro &lt;-ksvm(type~.,data=spam.train,kernel="rbfdot",kpar=list(sigma=0.05), C=5,cross=10)) </t>
    <phoneticPr fontId="2"/>
  </si>
  <si>
    <t>&gt; set.seed(10)</t>
    <phoneticPr fontId="2"/>
  </si>
  <si>
    <t>&gt; y&lt;-as.matrix(iris[51:150,5])</t>
    <phoneticPr fontId="2"/>
  </si>
  <si>
    <t>&gt; ir.ksvm&lt;- ksvm(y~.,data=iris1)</t>
    <phoneticPr fontId="2"/>
  </si>
  <si>
    <t>&gt; plot(ir.ksvm,data=iris1[,1:2])</t>
    <phoneticPr fontId="2"/>
  </si>
  <si>
    <t>&gt; table(iris1$y,predict(ir.ksvm,iris1[,1:2]))</t>
    <phoneticPr fontId="2"/>
  </si>
  <si>
    <t>&gt; x1=seq(-10,10,0.1);set.seed(10)</t>
    <phoneticPr fontId="2"/>
  </si>
  <si>
    <t>&gt; y1=50*sin(x1)+x1^2+10*rnorm(length(x1),0,1)</t>
    <phoneticPr fontId="2"/>
  </si>
  <si>
    <t>&gt; xy.svm&lt;-ksvm(x1,y1,epsilon=0.01,kpar=list(sigma=16))</t>
    <phoneticPr fontId="2"/>
  </si>
  <si>
    <t>&gt; sy.pre&lt;-predict(xy.svm,x1)</t>
    <phoneticPr fontId="2"/>
  </si>
  <si>
    <t>&gt; plot(x1,y1,type="l")</t>
    <phoneticPr fontId="2"/>
  </si>
  <si>
    <t>&gt; lines(x1,sy.pre,col="red",lty=2)</t>
    <phoneticPr fontId="2"/>
  </si>
  <si>
    <t>&gt; legend(locator(1),c("実測値","予測値"), lty=c(1,2),col=c(1,2))</t>
    <phoneticPr fontId="2"/>
  </si>
  <si>
    <t>&gt;attach(cars)</t>
    <phoneticPr fontId="2"/>
  </si>
  <si>
    <t>&gt;plot(speed, dist)</t>
    <phoneticPr fontId="2"/>
  </si>
  <si>
    <t>&gt;lines(ksmooth(speed, dist, "normal", bandwidth=1.3), col=2)</t>
    <phoneticPr fontId="2"/>
  </si>
  <si>
    <t>&gt;lines(ksmooth(speed, dist, "normal", bandwidth=4), col=3,lty=2)</t>
    <phoneticPr fontId="2"/>
  </si>
  <si>
    <t>&gt;detach("cars")</t>
    <phoneticPr fontId="2"/>
  </si>
  <si>
    <t xml:space="preserve">&gt; beetle &lt;- cbind(dead.beetle, n.beetle - dead.beetle)
&gt; glm.beetle &lt;-glm(beetle~gas, family = binomial)
&gt; glm.beetle$coefficients
</t>
    <phoneticPr fontId="2"/>
  </si>
  <si>
    <t>(Intercept) gas</t>
  </si>
  <si>
    <t>-60.71745 34.27033</t>
  </si>
  <si>
    <r>
      <t xml:space="preserve">&gt;sapply(1:n.sim, function(i){y.random &lt;- rbinom(length(p), N, p) </t>
    </r>
    <r>
      <rPr>
        <b/>
        <sz val="11"/>
        <color rgb="FFFF0000"/>
        <rFont val="游ゴシック"/>
        <family val="2"/>
        <scheme val="minor"/>
      </rPr>
      <t>ENTER</t>
    </r>
    <r>
      <rPr>
        <b/>
        <sz val="11"/>
        <color theme="1"/>
        <rFont val="游ゴシック"/>
        <family val="2"/>
        <scheme val="minor"/>
      </rPr>
      <t xml:space="preserve">
 beetle.random &lt;- cbind(y.random, N - y.random)</t>
    </r>
    <r>
      <rPr>
        <b/>
        <sz val="11"/>
        <color rgb="FFFF0000"/>
        <rFont val="游ゴシック"/>
        <family val="2"/>
        <scheme val="minor"/>
      </rPr>
      <t>ENTER</t>
    </r>
    <r>
      <rPr>
        <b/>
        <sz val="11"/>
        <color theme="1"/>
        <rFont val="游ゴシック"/>
        <family val="2"/>
        <scheme val="minor"/>
      </rPr>
      <t xml:space="preserve">
 beta[i, ] &lt;&lt;- glm(beetle.random~gas,family = binomial)$coefficients})</t>
    </r>
    <r>
      <rPr>
        <b/>
        <sz val="11"/>
        <color rgb="FFFF0000"/>
        <rFont val="游ゴシック"/>
        <family val="2"/>
        <scheme val="minor"/>
      </rPr>
      <t>ENTER</t>
    </r>
    <phoneticPr fontId="2"/>
  </si>
  <si>
    <r>
      <t>&gt;beta.ci &lt;- apply(beta, 2, quantile,</t>
    </r>
    <r>
      <rPr>
        <b/>
        <sz val="11"/>
        <color rgb="FFFF0000"/>
        <rFont val="游ゴシック"/>
        <family val="2"/>
        <scheme val="minor"/>
      </rPr>
      <t>ENTER</t>
    </r>
    <r>
      <rPr>
        <sz val="11"/>
        <color theme="1"/>
        <rFont val="游ゴシック"/>
        <family val="2"/>
        <charset val="128"/>
        <scheme val="minor"/>
      </rPr>
      <t xml:space="preserve">
prob = c(0.025, 0.975))
</t>
    </r>
    <phoneticPr fontId="2"/>
  </si>
  <si>
    <r>
      <t xml:space="preserve">&gt;beta.ci </t>
    </r>
    <r>
      <rPr>
        <b/>
        <sz val="11"/>
        <color rgb="FFFF0000"/>
        <rFont val="游ゴシック"/>
        <family val="2"/>
        <scheme val="minor"/>
      </rPr>
      <t>ENTER</t>
    </r>
    <phoneticPr fontId="2"/>
  </si>
  <si>
    <t>&gt; n.sim &lt;- 1000 # シミュレーション回数 
&gt; beta &lt;- data.frame(beta0 &lt;- rep(NA,n.sim), beta1 &lt;- rep(NA,n.sim))
&gt; eta &lt;- glm.beetle$coefficients["(Intercept)"] + glm.beetle$coefficients["gas"]*gas 
&gt; p &lt;- 1/(1 + exp(-eta)) 
&gt; N &lt;- n.beetle 
&gt; sapply(1:n.sim, function(i){ y.random &lt;- rbinom(length(p), N, p) + beetle.random &lt;- cbind(y.random, N - y.random) + beta[i, ] &lt;&lt;- glm(beetle.random ˜ gas, + family &lt;- binomial)$coefficients + }) 
&gt; beta.ci &lt;- apply(beta, 2, quantile, + prob = c(0.025, 0.975)) 
&gt; beta.ci 
　</t>
    <phoneticPr fontId="2"/>
  </si>
  <si>
    <t>beta0 beta1 
2.5% -72.61395 29.59513 
97.5% -52.42950 40.95304</t>
    <phoneticPr fontId="2"/>
  </si>
  <si>
    <t xml:space="preserve"> beta0....rep.NA..n.sim. beta1....rep.NA..n.sim.
2.5%                -72.36824                29.23207
97.5%               -51.73853                40.80074</t>
    <phoneticPr fontId="2"/>
  </si>
  <si>
    <r>
      <t xml:space="preserve">&gt; f.beetle1 &lt;- function(parameters){
+ beta0 &lt;- parameters[1]
+ beta1 &lt;- parameters[2]
+ eta &lt;- beta0 + beta1*gas
+ p &lt;- 1/(1 + exp(-eta))
+ y &lt;- dead.beetle
+ N &lt;- n.beetle
</t>
    </r>
    <r>
      <rPr>
        <sz val="12"/>
        <color theme="1"/>
        <rFont val="游ゴシック"/>
        <family val="2"/>
        <scheme val="minor"/>
      </rPr>
      <t>+ NLL &lt;- -sum(log(choose(N, y)*p^y*(1 - p)^(N - y)))</t>
    </r>
    <r>
      <rPr>
        <sz val="11"/>
        <color theme="1"/>
        <rFont val="游ゴシック"/>
        <family val="2"/>
        <charset val="128"/>
        <scheme val="minor"/>
      </rPr>
      <t xml:space="preserve">
+}</t>
    </r>
    <phoneticPr fontId="2"/>
  </si>
  <si>
    <t>&gt; f.beetle2 &lt;- function(parameters){
+ beta0 &lt;- parameters[1]
+ beta1 &lt;- parameters[2]
+ eta &lt;- beta0 + beta1*gas
+ p &lt;- 1/(1 + exp(-eta))
+ y &lt;- dead.beetle
+ N &lt;- n.beetle
+ NLL &lt;- -sum(dbinom(y, N, p, log = T))
+}
&gt; optim.beetle2 &lt;- optim(c(-60, 30), fn = f.beetle2)</t>
    <phoneticPr fontId="2"/>
  </si>
  <si>
    <t xml:space="preserve">&gt;optim.beetle2$par </t>
    <phoneticPr fontId="2"/>
  </si>
  <si>
    <t>[1] -60.73001  34.27737</t>
    <phoneticPr fontId="2"/>
  </si>
  <si>
    <t>&gt; glm.time &lt;- glm(time~log(u), family = Gamma)
&gt; glm.time$coefficients
(Intercept) log(u)
-0.01655438 0.01534311</t>
    <phoneticPr fontId="2"/>
  </si>
  <si>
    <t>&gt; n.sim &lt;- 1000
&gt; beta &lt;- data.frame(beta0 = rep(NA, n.sim),
+ beta1 = rep(NA, n.sim))
&gt; eta &lt;- glm.time$coefficients["(Intercept)"] +
+ glm.time$coefficients["log(u)"]*log(u)
&gt; s &lt;- 1/eta/a # scale
&gt; sapply(1:n.sim,
+ function(i){
+ random.y &lt;- rgamma(length(s),
+ shape = a, scale = s)
+ beta[i, ] &lt;&lt;- glm(random.y ~log(u),
+ family = Gamma)$coefficients
+})
&gt; beta.ci &lt;- apply(beta, 2, quantile,
+ prob = c(0.025, 0.975))
&gt; beta.ci
beta0 beta1
2.5% -0.01809224 0.01460593
97.5% -0.01483667 0.01601967</t>
    <phoneticPr fontId="2"/>
  </si>
  <si>
    <t xml:space="preserve">&gt; f.time &lt;- function(parameters){
+ beta0 &lt;- parameters[1]
+ beta1 &lt;- parameters[2]
+ a &lt;- parameters[3] # shape パラメータ
+ eta &lt;- beta0 + beta1*log(u)
+ s &lt;- 1/eta/a # scale パラメータ
+ NLL &lt;- -sum(dgamma(time, shape = a,
+ scale = s, log = T))
+ }
</t>
    <phoneticPr fontId="2"/>
  </si>
  <si>
    <t>&gt; optim.time &lt;- optim(c(-0.016, 0.015, 530), fn = f.time)</t>
    <phoneticPr fontId="2"/>
  </si>
  <si>
    <t>&gt; optim.time$par # beta0, beta1, shape パラメータ</t>
    <phoneticPr fontId="2"/>
  </si>
  <si>
    <t xml:space="preserve"> f.time &lt;- function(parameters){
 beta0 &lt;- parameters[1]
 beta1 &lt;- parameters[2]
a &lt;- parameters[3] # shape パラメータ
 eta &lt;- beta0 + beta1*log(u)
 s &lt;- 1/eta/a # scale パラメータ
 NLL &lt;- -sum(dgamma(time, shape = a,
 scale = s, log = T))
 }</t>
    <phoneticPr fontId="2"/>
  </si>
  <si>
    <t xml:space="preserve">[1] -0.01655432 0.01534309 538.14832592 </t>
    <phoneticPr fontId="2"/>
  </si>
  <si>
    <t>&gt; library(survival)</t>
    <phoneticPr fontId="2"/>
  </si>
  <si>
    <t>&gt; data(kidney)</t>
    <phoneticPr fontId="2"/>
  </si>
  <si>
    <t>&gt; kidney.cox&lt;-coxph( Surv(time, status) ~ sex+disease, data=kidney)</t>
    <phoneticPr fontId="2"/>
  </si>
  <si>
    <t>&gt; summary(kidney.cox)</t>
    <phoneticPr fontId="2"/>
  </si>
  <si>
    <t>&gt; kidney.fit&lt;-survfit(kidney.cox)</t>
    <phoneticPr fontId="2"/>
  </si>
  <si>
    <t>&gt; summary(kidney.fit)</t>
    <phoneticPr fontId="2"/>
  </si>
  <si>
    <t>&gt; plot(kidney.fit)</t>
    <phoneticPr fontId="2"/>
  </si>
  <si>
    <t>&gt; scatter.smooth(residuals(kidney.cox))</t>
    <phoneticPr fontId="2"/>
  </si>
  <si>
    <t>&gt; abline(h=0,lty=3,col=2)</t>
    <phoneticPr fontId="2"/>
  </si>
  <si>
    <t>&gt; scatter.smooth(residuals(kidney.cox, type="deviance"))</t>
    <phoneticPr fontId="2"/>
  </si>
  <si>
    <t>&gt; kidney.zph&lt;- cox.zph(kidney.cox)</t>
    <phoneticPr fontId="2"/>
  </si>
  <si>
    <t>&gt; kidney.zph</t>
    <phoneticPr fontId="2"/>
  </si>
  <si>
    <t>&gt; par(mfrow=c(2,2))</t>
    <phoneticPr fontId="2"/>
  </si>
  <si>
    <t>&gt; plot(kidney.zph,df=2)</t>
    <phoneticPr fontId="2"/>
  </si>
  <si>
    <t>&gt; kidney.cox2&lt;-coxph( Surv(time, status) ~ (sex+age+ disease)^2, data=kidney)</t>
    <phoneticPr fontId="2"/>
  </si>
  <si>
    <t>&gt; kidney.cox2</t>
    <phoneticPr fontId="2"/>
  </si>
  <si>
    <r>
      <t>&gt; library(MASS);</t>
    </r>
    <r>
      <rPr>
        <b/>
        <sz val="14"/>
        <color rgb="FF000000"/>
        <rFont val="Malgun Gothic"/>
        <family val="2"/>
        <charset val="129"/>
      </rPr>
      <t>　</t>
    </r>
    <r>
      <rPr>
        <b/>
        <sz val="14"/>
        <color rgb="FF000000"/>
        <rFont val="Times New Roman"/>
        <family val="1"/>
      </rPr>
      <t>stepAIC(kidney.cox2)</t>
    </r>
    <phoneticPr fontId="2"/>
  </si>
  <si>
    <t>&gt; survreg(Surv(time, status) ~sex+disease, kidney,dist="lognormal")</t>
    <phoneticPr fontId="2"/>
  </si>
  <si>
    <t>不偏（標本）分散</t>
    <rPh sb="0" eb="2">
      <t>フヘン</t>
    </rPh>
    <rPh sb="3" eb="5">
      <t>ヒョウホン</t>
    </rPh>
    <rPh sb="6" eb="8">
      <t>ブンサン</t>
    </rPh>
    <phoneticPr fontId="2"/>
  </si>
  <si>
    <t>不偏（標本）標準偏差</t>
    <rPh sb="0" eb="2">
      <t>フヘン</t>
    </rPh>
    <rPh sb="3" eb="5">
      <t>ヒョウホン</t>
    </rPh>
    <rPh sb="6" eb="8">
      <t>ヒョウジュン</t>
    </rPh>
    <rPh sb="8" eb="10">
      <t>ヘンサ</t>
    </rPh>
    <phoneticPr fontId="2"/>
  </si>
  <si>
    <t>標本の標準誤差</t>
    <rPh sb="0" eb="2">
      <t>ヒョウホン</t>
    </rPh>
    <rPh sb="3" eb="7">
      <t>ヒョウジュンゴサ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</si>
</sst>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177">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10"/>
      <name val="Arial"/>
      <family val="2"/>
    </font>
    <font>
      <b/>
      <sz val="9"/>
      <color indexed="8"/>
      <name val="MS Gothic"/>
      <family val="3"/>
      <charset val="128"/>
    </font>
    <font>
      <sz val="11"/>
      <color rgb="FFFF0000"/>
      <name val="游ゴシック"/>
      <family val="2"/>
      <charset val="128"/>
      <scheme val="minor"/>
    </font>
    <font>
      <sz val="8"/>
      <color rgb="FFFF0000"/>
      <name val="游ゴシック"/>
      <family val="3"/>
      <charset val="128"/>
      <scheme val="minor"/>
    </font>
    <font>
      <sz val="10"/>
      <color rgb="FF444444"/>
      <name val="Wingdings"/>
      <charset val="2"/>
    </font>
    <font>
      <sz val="7"/>
      <color rgb="FF444444"/>
      <name val="Times New Roman"/>
      <family val="1"/>
    </font>
    <font>
      <sz val="12"/>
      <color rgb="FF444444"/>
      <name val="Arial"/>
      <family val="2"/>
    </font>
    <font>
      <sz val="14"/>
      <color rgb="FF444444"/>
      <name val="Arial"/>
      <family val="2"/>
    </font>
    <font>
      <u/>
      <sz val="15.4"/>
      <color rgb="FF0033CC"/>
      <name val="Arial"/>
      <family val="2"/>
    </font>
    <font>
      <u/>
      <sz val="14"/>
      <color rgb="FF0033CC"/>
      <name val="Arial"/>
      <family val="2"/>
    </font>
    <font>
      <u/>
      <sz val="12"/>
      <color rgb="FF0033CC"/>
      <name val="Arial"/>
      <family val="2"/>
    </font>
    <font>
      <u/>
      <sz val="11"/>
      <color theme="10"/>
      <name val="游ゴシック"/>
      <family val="2"/>
      <charset val="128"/>
      <scheme val="minor"/>
    </font>
    <font>
      <sz val="12"/>
      <color rgb="FF444444"/>
      <name val="ＭＳ ゴシック"/>
      <family val="3"/>
      <charset val="128"/>
    </font>
    <font>
      <sz val="7"/>
      <color rgb="FF444444"/>
      <name val="Wingdings"/>
      <family val="1"/>
      <charset val="2"/>
    </font>
    <font>
      <b/>
      <sz val="10"/>
      <color rgb="FF444444"/>
      <name val="Wingdings"/>
      <charset val="2"/>
    </font>
    <font>
      <b/>
      <sz val="7"/>
      <color rgb="FF444444"/>
      <name val="Times New Roman"/>
      <family val="1"/>
    </font>
    <font>
      <b/>
      <sz val="12"/>
      <color rgb="FF444444"/>
      <name val="Arial"/>
      <family val="2"/>
    </font>
    <font>
      <b/>
      <sz val="14"/>
      <color rgb="FF444444"/>
      <name val="Wingdings"/>
      <charset val="2"/>
    </font>
    <font>
      <b/>
      <sz val="14"/>
      <color rgb="FF444444"/>
      <name val="Times New Roman"/>
      <family val="1"/>
    </font>
    <font>
      <b/>
      <sz val="14"/>
      <color rgb="FF444444"/>
      <name val="Arial"/>
      <family val="2"/>
    </font>
    <font>
      <sz val="14"/>
      <color rgb="FF444444"/>
      <name val="Wingdings"/>
      <charset val="2"/>
    </font>
    <font>
      <sz val="14"/>
      <color rgb="FF444444"/>
      <name val="Times New Roman"/>
      <family val="1"/>
    </font>
    <font>
      <sz val="14"/>
      <color rgb="FF444444"/>
      <name val="ＭＳ ゴシック"/>
      <family val="3"/>
      <charset val="128"/>
    </font>
    <font>
      <b/>
      <sz val="14"/>
      <color rgb="FF444444"/>
      <name val="Wingdings"/>
      <family val="1"/>
      <charset val="2"/>
    </font>
    <font>
      <b/>
      <sz val="14"/>
      <color rgb="FF444444"/>
      <name val="ＭＳ ゴシック"/>
      <family val="3"/>
      <charset val="128"/>
    </font>
    <font>
      <b/>
      <sz val="14"/>
      <color rgb="FF444444"/>
      <name val="Meiryo UI"/>
      <family val="2"/>
      <charset val="128"/>
    </font>
    <font>
      <b/>
      <sz val="14"/>
      <color rgb="FFFF0000"/>
      <name val="Arial"/>
      <family val="2"/>
    </font>
    <font>
      <sz val="16"/>
      <color rgb="FF444444"/>
      <name val="Arial"/>
      <family val="2"/>
    </font>
    <font>
      <b/>
      <sz val="16"/>
      <color rgb="FF444444"/>
      <name val="Arial"/>
      <family val="2"/>
    </font>
    <font>
      <sz val="14"/>
      <color rgb="FF444444"/>
      <name val="Arial"/>
      <family val="3"/>
      <charset val="128"/>
    </font>
    <font>
      <b/>
      <sz val="14"/>
      <color theme="1"/>
      <name val="游ゴシック"/>
      <family val="2"/>
      <charset val="128"/>
      <scheme val="minor"/>
    </font>
    <font>
      <sz val="12"/>
      <color rgb="FF444444"/>
      <name val="Calibri"/>
      <family val="2"/>
    </font>
    <font>
      <b/>
      <sz val="14"/>
      <color rgb="FF000000"/>
      <name val="游ゴシック"/>
      <family val="3"/>
      <charset val="128"/>
      <scheme val="minor"/>
    </font>
    <font>
      <sz val="14"/>
      <color rgb="FF000000"/>
      <name val="游ゴシック"/>
      <family val="3"/>
      <charset val="128"/>
      <scheme val="minor"/>
    </font>
    <font>
      <i/>
      <sz val="10"/>
      <color rgb="FF000000"/>
      <name val="游ゴシック"/>
      <family val="3"/>
      <charset val="128"/>
      <scheme val="minor"/>
    </font>
    <font>
      <i/>
      <sz val="14"/>
      <color rgb="FF000000"/>
      <name val="游ゴシック"/>
      <family val="3"/>
      <charset val="128"/>
      <scheme val="minor"/>
    </font>
    <font>
      <b/>
      <sz val="13.5"/>
      <color rgb="FF000000"/>
      <name val="游ゴシック"/>
      <family val="3"/>
      <charset val="128"/>
      <scheme val="minor"/>
    </font>
    <font>
      <sz val="6"/>
      <color rgb="FF000000"/>
      <name val="游ゴシック"/>
      <family val="3"/>
      <charset val="128"/>
      <scheme val="minor"/>
    </font>
    <font>
      <b/>
      <sz val="12"/>
      <color rgb="FF000000"/>
      <name val="游ゴシック"/>
      <family val="3"/>
      <charset val="128"/>
      <scheme val="minor"/>
    </font>
    <font>
      <sz val="10"/>
      <color theme="1"/>
      <name val="游ゴシック"/>
      <family val="3"/>
      <charset val="128"/>
      <scheme val="minor"/>
    </font>
    <font>
      <u/>
      <sz val="11"/>
      <color theme="10"/>
      <name val="游ゴシック"/>
      <family val="3"/>
      <charset val="128"/>
      <scheme val="minor"/>
    </font>
    <font>
      <sz val="12"/>
      <color theme="1"/>
      <name val="游ゴシック"/>
      <family val="2"/>
      <charset val="128"/>
      <scheme val="minor"/>
    </font>
    <font>
      <sz val="20"/>
      <color theme="1"/>
      <name val="游ゴシック"/>
      <family val="2"/>
      <charset val="128"/>
      <scheme val="minor"/>
    </font>
    <font>
      <b/>
      <sz val="28"/>
      <color rgb="FF333333"/>
      <name val="Segoe UI"/>
      <family val="2"/>
    </font>
    <font>
      <sz val="10"/>
      <color theme="1"/>
      <name val="MathJax_Main"/>
      <family val="2"/>
    </font>
    <font>
      <sz val="12"/>
      <color rgb="FF666666"/>
      <name val="Segoe UI"/>
      <family val="2"/>
    </font>
    <font>
      <u/>
      <sz val="12"/>
      <color theme="10"/>
      <name val="游ゴシック"/>
      <family val="2"/>
      <charset val="128"/>
      <scheme val="minor"/>
    </font>
    <font>
      <b/>
      <sz val="12"/>
      <color theme="1"/>
      <name val="游ゴシック"/>
      <family val="3"/>
      <charset val="128"/>
      <scheme val="minor"/>
    </font>
    <font>
      <sz val="12"/>
      <color theme="1"/>
      <name val="MathJax_Math-italic"/>
      <family val="2"/>
    </font>
    <font>
      <sz val="12"/>
      <color theme="1"/>
      <name val="游ゴシック"/>
      <family val="3"/>
      <charset val="128"/>
      <scheme val="minor"/>
    </font>
    <font>
      <sz val="12"/>
      <color theme="1"/>
      <name val="MathJax_Main"/>
      <family val="2"/>
    </font>
    <font>
      <sz val="12"/>
      <color theme="1"/>
      <name val="MathJax_Size3"/>
      <family val="2"/>
    </font>
    <font>
      <sz val="12"/>
      <color rgb="FF6200AC"/>
      <name val="游ゴシック"/>
      <family val="3"/>
      <charset val="128"/>
      <scheme val="minor"/>
    </font>
    <font>
      <sz val="12"/>
      <color theme="1"/>
      <name val="MathJax_Size2"/>
      <family val="2"/>
    </font>
    <font>
      <u/>
      <sz val="12"/>
      <color theme="10"/>
      <name val="游ゴシック"/>
      <family val="3"/>
      <charset val="128"/>
      <scheme val="minor"/>
    </font>
    <font>
      <sz val="12"/>
      <color theme="1"/>
      <name val="ＭＳ Ｐゴシック"/>
      <family val="2"/>
      <charset val="128"/>
    </font>
    <font>
      <sz val="12"/>
      <color theme="1"/>
      <name val="MathJax_Main"/>
      <family val="2"/>
      <charset val="161"/>
    </font>
    <font>
      <sz val="12"/>
      <color theme="1"/>
      <name val="MathJax_Math-italic"/>
      <family val="2"/>
      <charset val="161"/>
    </font>
    <font>
      <sz val="12"/>
      <color theme="1"/>
      <name val="Yu Gothic"/>
      <family val="2"/>
      <charset val="128"/>
    </font>
    <font>
      <vertAlign val="subscript"/>
      <sz val="12"/>
      <color theme="1"/>
      <name val="MathJax_Math-italic"/>
      <family val="2"/>
    </font>
    <font>
      <sz val="11"/>
      <color rgb="FF333333"/>
      <name val="メイリオ"/>
      <family val="3"/>
      <charset val="128"/>
    </font>
    <font>
      <sz val="11"/>
      <color rgb="FF428BCA"/>
      <name val="メイリオ"/>
      <family val="3"/>
      <charset val="128"/>
    </font>
    <font>
      <sz val="10"/>
      <color rgb="FF333333"/>
      <name val="メイリオ"/>
      <family val="3"/>
      <charset val="128"/>
    </font>
    <font>
      <b/>
      <sz val="14"/>
      <color theme="1"/>
      <name val="游ゴシック"/>
      <family val="3"/>
      <charset val="128"/>
      <scheme val="minor"/>
    </font>
    <font>
      <b/>
      <sz val="11"/>
      <color rgb="FF333333"/>
      <name val="メイリオ"/>
      <family val="3"/>
      <charset val="128"/>
    </font>
    <font>
      <b/>
      <sz val="10"/>
      <color theme="1"/>
      <name val="メイリオ"/>
      <family val="3"/>
      <charset val="128"/>
    </font>
    <font>
      <b/>
      <sz val="18"/>
      <color rgb="FF333333"/>
      <name val="Arial"/>
      <family val="2"/>
    </font>
    <font>
      <sz val="8"/>
      <color rgb="FF333333"/>
      <name val="Arial"/>
      <family val="2"/>
    </font>
    <font>
      <sz val="8"/>
      <color rgb="FF333333"/>
      <name val="メイリオ"/>
      <family val="3"/>
      <charset val="128"/>
    </font>
    <font>
      <sz val="18"/>
      <color rgb="FF333333"/>
      <name val="Arial"/>
      <family val="2"/>
    </font>
    <font>
      <i/>
      <sz val="11"/>
      <color rgb="FF333333"/>
      <name val="メイリオ"/>
      <family val="3"/>
      <charset val="128"/>
    </font>
    <font>
      <sz val="13"/>
      <color theme="1"/>
      <name val="MathJax_Main"/>
      <family val="2"/>
    </font>
    <font>
      <sz val="13"/>
      <color theme="1"/>
      <name val="MathJax_Math-italic"/>
      <family val="2"/>
    </font>
    <font>
      <sz val="13"/>
      <color theme="1"/>
      <name val="MathJax_Size3"/>
      <family val="2"/>
    </font>
    <font>
      <sz val="11"/>
      <color rgb="FF333333"/>
      <name val="Arial"/>
      <family val="2"/>
    </font>
    <font>
      <sz val="18"/>
      <color rgb="FF333333"/>
      <name val="Inherit"/>
      <family val="2"/>
    </font>
    <font>
      <sz val="10"/>
      <color rgb="FF333333"/>
      <name val="MathJax_Main"/>
      <family val="2"/>
    </font>
    <font>
      <sz val="10"/>
      <color rgb="FF333333"/>
      <name val="MathJax_Math-italic"/>
      <family val="2"/>
    </font>
    <font>
      <sz val="7"/>
      <color rgb="FF333333"/>
      <name val="MathJax_Main"/>
      <family val="2"/>
    </font>
    <font>
      <sz val="10"/>
      <color rgb="FF333333"/>
      <name val="MathJax_Size3"/>
      <family val="2"/>
    </font>
    <font>
      <i/>
      <sz val="11"/>
      <color rgb="FF555555"/>
      <name val="Arial"/>
      <family val="2"/>
    </font>
    <font>
      <b/>
      <sz val="8"/>
      <color rgb="FF333333"/>
      <name val="メイリオ"/>
      <family val="3"/>
      <charset val="128"/>
    </font>
    <font>
      <sz val="6"/>
      <color rgb="FF333333"/>
      <name val="メイリオ"/>
      <family val="3"/>
      <charset val="128"/>
    </font>
    <font>
      <b/>
      <sz val="8"/>
      <color rgb="FF333333"/>
      <name val="Arial"/>
      <family val="2"/>
    </font>
    <font>
      <b/>
      <sz val="8"/>
      <color rgb="FFFF0000"/>
      <name val="Arial"/>
      <family val="2"/>
    </font>
    <font>
      <sz val="11"/>
      <color rgb="FFEC3635"/>
      <name val="メイリオ"/>
      <family val="3"/>
      <charset val="128"/>
    </font>
    <font>
      <sz val="11"/>
      <color rgb="FF438CC7"/>
      <name val="メイリオ"/>
      <family val="3"/>
      <charset val="128"/>
    </font>
    <font>
      <sz val="11"/>
      <color rgb="FF00A85B"/>
      <name val="メイリオ"/>
      <family val="3"/>
      <charset val="128"/>
    </font>
    <font>
      <i/>
      <sz val="18"/>
      <color rgb="FF333333"/>
      <name val="Arial"/>
      <family val="2"/>
    </font>
    <font>
      <b/>
      <i/>
      <sz val="11"/>
      <color rgb="FF333333"/>
      <name val="メイリオ"/>
      <family val="3"/>
      <charset val="128"/>
    </font>
    <font>
      <i/>
      <sz val="8"/>
      <color rgb="FF333333"/>
      <name val="メイリオ"/>
      <family val="3"/>
      <charset val="128"/>
    </font>
    <font>
      <sz val="18"/>
      <color rgb="FF333333"/>
      <name val="Arial"/>
      <family val="2"/>
    </font>
    <font>
      <sz val="11"/>
      <color rgb="FF333333"/>
      <name val="Arial"/>
      <family val="2"/>
    </font>
    <font>
      <sz val="13.5"/>
      <color rgb="FF333333"/>
      <name val="Inherit"/>
      <family val="2"/>
    </font>
    <font>
      <sz val="16"/>
      <color rgb="FF444444"/>
      <name val="ＭＳ ゴシック"/>
      <family val="3"/>
      <charset val="128"/>
    </font>
    <font>
      <sz val="16"/>
      <color rgb="FF444444"/>
      <name val="Arial"/>
      <family val="3"/>
      <charset val="128"/>
    </font>
    <font>
      <b/>
      <u/>
      <sz val="14"/>
      <name val="Arial"/>
      <family val="2"/>
    </font>
    <font>
      <b/>
      <u/>
      <sz val="14"/>
      <name val="Yu Gothic"/>
      <family val="2"/>
      <charset val="128"/>
    </font>
    <font>
      <b/>
      <u/>
      <sz val="14"/>
      <name val="ＭＳ Ｐゴシック"/>
      <family val="2"/>
      <charset val="128"/>
    </font>
    <font>
      <b/>
      <sz val="16"/>
      <color theme="1"/>
      <name val="游ゴシック"/>
      <family val="3"/>
      <charset val="128"/>
      <scheme val="minor"/>
    </font>
    <font>
      <b/>
      <sz val="12"/>
      <name val="游ゴシック"/>
      <family val="3"/>
      <charset val="128"/>
      <scheme val="minor"/>
    </font>
    <font>
      <b/>
      <sz val="16"/>
      <name val="游ゴシック"/>
      <family val="3"/>
      <charset val="128"/>
      <scheme val="minor"/>
    </font>
    <font>
      <b/>
      <sz val="14"/>
      <color rgb="FF444444"/>
      <name val="Arial"/>
      <family val="3"/>
      <charset val="128"/>
    </font>
    <font>
      <b/>
      <sz val="16"/>
      <color rgb="FF444444"/>
      <name val="ＭＳ ゴシック"/>
      <family val="3"/>
      <charset val="128"/>
    </font>
    <font>
      <b/>
      <sz val="16"/>
      <color rgb="FF444444"/>
      <name val="Arial"/>
      <family val="3"/>
      <charset val="128"/>
    </font>
    <font>
      <b/>
      <sz val="18"/>
      <color theme="1"/>
      <name val="游ゴシック"/>
      <family val="3"/>
      <charset val="128"/>
      <scheme val="minor"/>
    </font>
    <font>
      <u/>
      <sz val="12"/>
      <name val="Arial"/>
      <family val="2"/>
    </font>
    <font>
      <b/>
      <u/>
      <sz val="16"/>
      <name val="Arial"/>
      <family val="2"/>
      <charset val="128"/>
    </font>
    <font>
      <b/>
      <u/>
      <sz val="16"/>
      <name val="Yu Gothic"/>
      <family val="2"/>
      <charset val="128"/>
    </font>
    <font>
      <b/>
      <u/>
      <sz val="16"/>
      <name val="Arial"/>
      <family val="2"/>
    </font>
    <font>
      <b/>
      <sz val="18"/>
      <color rgb="FF444444"/>
      <name val="Arial"/>
      <family val="2"/>
    </font>
    <font>
      <b/>
      <u/>
      <sz val="18"/>
      <name val="Arial"/>
      <family val="2"/>
      <charset val="128"/>
    </font>
    <font>
      <b/>
      <u/>
      <sz val="18"/>
      <name val="Yu Gothic"/>
      <family val="2"/>
      <charset val="128"/>
    </font>
    <font>
      <b/>
      <u/>
      <sz val="18"/>
      <name val="Arial"/>
      <family val="2"/>
    </font>
    <font>
      <b/>
      <sz val="11"/>
      <color theme="1"/>
      <name val="游ゴシック"/>
      <family val="2"/>
      <charset val="128"/>
      <scheme val="minor"/>
    </font>
    <font>
      <sz val="4"/>
      <color rgb="FF333333"/>
      <name val="Arial"/>
      <family val="2"/>
    </font>
    <font>
      <sz val="12"/>
      <color rgb="FF333333"/>
      <name val="Arial"/>
      <family val="2"/>
    </font>
    <font>
      <sz val="11"/>
      <color rgb="FF333333"/>
      <name val="Malgun Gothic"/>
      <family val="2"/>
      <charset val="129"/>
    </font>
    <font>
      <sz val="11"/>
      <color rgb="FF333333"/>
      <name val="Microsoft JhengHei"/>
      <family val="2"/>
      <charset val="136"/>
    </font>
    <font>
      <sz val="11"/>
      <color rgb="FF333333"/>
      <name val="Arial"/>
      <family val="2"/>
      <charset val="129"/>
    </font>
    <font>
      <sz val="14"/>
      <color theme="1"/>
      <name val="游ゴシック"/>
      <family val="2"/>
      <charset val="128"/>
      <scheme val="minor"/>
    </font>
    <font>
      <sz val="14"/>
      <color rgb="FF333333"/>
      <name val="Arial"/>
      <family val="2"/>
    </font>
    <font>
      <b/>
      <sz val="12"/>
      <color rgb="FF333333"/>
      <name val="Arial"/>
      <family val="2"/>
    </font>
    <font>
      <b/>
      <sz val="14"/>
      <color theme="1"/>
      <name val="游ゴシック"/>
      <family val="2"/>
      <scheme val="minor"/>
    </font>
    <font>
      <sz val="14"/>
      <color theme="1"/>
      <name val="游ゴシック"/>
      <family val="2"/>
      <scheme val="minor"/>
    </font>
    <font>
      <u/>
      <sz val="4"/>
      <color rgb="FF333333"/>
      <name val="Arial"/>
      <family val="2"/>
    </font>
    <font>
      <u/>
      <sz val="11"/>
      <color rgb="FF333333"/>
      <name val="Arial"/>
      <family val="2"/>
    </font>
    <font>
      <u/>
      <sz val="12"/>
      <color rgb="FF333333"/>
      <name val="Arial"/>
      <family val="2"/>
    </font>
    <font>
      <u/>
      <sz val="14"/>
      <color rgb="FF333333"/>
      <name val="Arial"/>
      <family val="2"/>
    </font>
    <font>
      <b/>
      <sz val="13.5"/>
      <color rgb="FF000000"/>
      <name val="Times New Roman"/>
      <family val="1"/>
    </font>
    <font>
      <b/>
      <sz val="14"/>
      <color rgb="FF000000"/>
      <name val="Times New Roman"/>
      <family val="1"/>
    </font>
    <font>
      <sz val="14"/>
      <color rgb="FF000000"/>
      <name val="Times New Roman"/>
      <family val="1"/>
    </font>
    <font>
      <i/>
      <sz val="5"/>
      <color rgb="FF000000"/>
      <name val="Comic Sans MS"/>
      <family val="4"/>
    </font>
    <font>
      <sz val="3"/>
      <color rgb="FF000000"/>
      <name val="Comic Sans MS"/>
      <family val="4"/>
    </font>
    <font>
      <vertAlign val="superscript"/>
      <sz val="14"/>
      <color rgb="FF000000"/>
      <name val="Times New Roman"/>
      <family val="1"/>
    </font>
    <font>
      <b/>
      <sz val="12"/>
      <color rgb="FF000000"/>
      <name val="Times New Roman"/>
      <family val="1"/>
    </font>
    <font>
      <b/>
      <sz val="11"/>
      <color theme="1"/>
      <name val="Times New Roman"/>
      <family val="1"/>
    </font>
    <font>
      <sz val="11"/>
      <color theme="1"/>
      <name val="Times New Roman"/>
      <family val="1"/>
    </font>
    <font>
      <sz val="14"/>
      <color rgb="FF000000"/>
      <name val="Malgun Gothic"/>
      <family val="2"/>
      <charset val="129"/>
    </font>
    <font>
      <sz val="14"/>
      <color rgb="FF000000"/>
      <name val="SimSun"/>
      <charset val="134"/>
    </font>
    <font>
      <sz val="16"/>
      <color rgb="FF000000"/>
      <name val="Times New Roman"/>
      <family val="1"/>
    </font>
    <font>
      <i/>
      <sz val="16"/>
      <color rgb="FF000000"/>
      <name val="Comic Sans MS"/>
      <family val="4"/>
    </font>
    <font>
      <sz val="14"/>
      <color rgb="FF000000"/>
      <name val="Times New Roman"/>
      <family val="2"/>
      <charset val="129"/>
    </font>
    <font>
      <b/>
      <sz val="12"/>
      <color theme="1"/>
      <name val="游ゴシック"/>
      <family val="2"/>
      <charset val="128"/>
      <scheme val="minor"/>
    </font>
    <font>
      <b/>
      <sz val="16"/>
      <color theme="1"/>
      <name val="游ゴシック"/>
      <family val="2"/>
      <charset val="128"/>
      <scheme val="minor"/>
    </font>
    <font>
      <b/>
      <sz val="13.5"/>
      <color rgb="FF000000"/>
      <name val="Meiryo"/>
      <family val="2"/>
      <charset val="128"/>
    </font>
    <font>
      <sz val="14"/>
      <color rgb="FF000000"/>
      <name val="Meiryo"/>
      <family val="2"/>
      <charset val="128"/>
    </font>
    <font>
      <b/>
      <sz val="14"/>
      <color rgb="FF000000"/>
      <name val="Meiryo"/>
      <family val="2"/>
      <charset val="128"/>
    </font>
    <font>
      <sz val="11"/>
      <color theme="1"/>
      <name val="Meiryo"/>
      <family val="2"/>
      <charset val="128"/>
    </font>
    <font>
      <b/>
      <sz val="18"/>
      <color theme="1"/>
      <name val="游ゴシック"/>
      <family val="2"/>
      <scheme val="minor"/>
    </font>
    <font>
      <b/>
      <sz val="20"/>
      <color rgb="FF000000"/>
      <name val="Meiryo"/>
      <family val="2"/>
      <charset val="128"/>
    </font>
    <font>
      <i/>
      <sz val="12"/>
      <color rgb="FF000000"/>
      <name val="Comic Sans MS"/>
      <family val="4"/>
    </font>
    <font>
      <sz val="12"/>
      <color rgb="FF000000"/>
      <name val="Meiryo"/>
      <family val="2"/>
      <charset val="128"/>
    </font>
    <font>
      <sz val="16"/>
      <color rgb="FF000000"/>
      <name val="Meiryo"/>
      <family val="2"/>
      <charset val="128"/>
    </font>
    <font>
      <sz val="14"/>
      <color rgb="FFFF0000"/>
      <name val="Meiryo"/>
      <family val="2"/>
      <charset val="128"/>
    </font>
    <font>
      <i/>
      <sz val="14"/>
      <color rgb="FFFF0000"/>
      <name val="Comic Sans MS"/>
      <family val="4"/>
    </font>
    <font>
      <sz val="16"/>
      <color rgb="FF000000"/>
      <name val="Comic Sans MS"/>
      <family val="4"/>
    </font>
    <font>
      <sz val="12"/>
      <color rgb="FF000000"/>
      <name val="Comic Sans MS"/>
      <family val="4"/>
    </font>
    <font>
      <sz val="12"/>
      <color rgb="FFFF0000"/>
      <name val="Consolas"/>
      <family val="3"/>
    </font>
    <font>
      <sz val="12"/>
      <color rgb="FFFF0000"/>
      <name val="游ゴシック"/>
      <family val="2"/>
      <charset val="128"/>
      <scheme val="minor"/>
    </font>
    <font>
      <u/>
      <sz val="12"/>
      <color rgb="FFFF0000"/>
      <name val="游ゴシック"/>
      <family val="2"/>
      <charset val="128"/>
      <scheme val="minor"/>
    </font>
    <font>
      <sz val="12"/>
      <color rgb="FFFF0000"/>
      <name val="Segoe UI"/>
      <family val="2"/>
    </font>
    <font>
      <b/>
      <sz val="12"/>
      <color rgb="FFFF0000"/>
      <name val="Segoe UI"/>
      <family val="2"/>
    </font>
    <font>
      <sz val="12"/>
      <color theme="1"/>
      <name val="游ゴシック"/>
      <family val="2"/>
      <scheme val="minor"/>
    </font>
    <font>
      <b/>
      <sz val="11"/>
      <color rgb="FFFF0000"/>
      <name val="游ゴシック"/>
      <family val="2"/>
      <scheme val="minor"/>
    </font>
    <font>
      <b/>
      <sz val="11"/>
      <color theme="1"/>
      <name val="游ゴシック"/>
      <family val="2"/>
      <scheme val="minor"/>
    </font>
    <font>
      <b/>
      <sz val="14"/>
      <color rgb="FF000000"/>
      <name val="Malgun Gothic"/>
      <family val="2"/>
      <charset val="129"/>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3EE"/>
        <bgColor indexed="64"/>
      </patternFill>
    </fill>
    <fill>
      <patternFill patternType="solid">
        <fgColor theme="8" tint="0.59999389629810485"/>
        <bgColor indexed="64"/>
      </patternFill>
    </fill>
    <fill>
      <patternFill patternType="solid">
        <fgColor rgb="FFEEEEE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FCFCF"/>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top/>
      <bottom style="dotted">
        <color rgb="FF000000"/>
      </bottom>
      <diagonal/>
    </border>
    <border>
      <left style="medium">
        <color rgb="FFD0541C"/>
      </left>
      <right style="medium">
        <color rgb="FFD0541C"/>
      </right>
      <top style="medium">
        <color rgb="FFD0541C"/>
      </top>
      <bottom style="medium">
        <color rgb="FFD0541C"/>
      </bottom>
      <diagonal/>
    </border>
    <border>
      <left/>
      <right/>
      <top/>
      <bottom style="medium">
        <color rgb="FFDDDDDD"/>
      </bottom>
      <diagonal/>
    </border>
    <border>
      <left/>
      <right style="medium">
        <color rgb="FFCCCCCC"/>
      </right>
      <top style="medium">
        <color rgb="FFDDDDDD"/>
      </top>
      <bottom style="medium">
        <color rgb="FFCCCCCC"/>
      </bottom>
      <diagonal/>
    </border>
    <border>
      <left/>
      <right style="medium">
        <color rgb="FFCCCCCC"/>
      </right>
      <top/>
      <bottom style="medium">
        <color rgb="FFCCCCCC"/>
      </bottom>
      <diagonal/>
    </border>
    <border>
      <left/>
      <right style="medium">
        <color rgb="FFCCCCCC"/>
      </right>
      <top/>
      <bottom/>
      <diagonal/>
    </border>
    <border>
      <left style="medium">
        <color rgb="FFDDDDDD"/>
      </left>
      <right style="medium">
        <color rgb="FFCCCCCC"/>
      </right>
      <top style="medium">
        <color rgb="FFDDDDDD"/>
      </top>
      <bottom style="medium">
        <color rgb="FFCCCCCC"/>
      </bottom>
      <diagonal/>
    </border>
    <border>
      <left style="medium">
        <color rgb="FFDDDDDD"/>
      </left>
      <right style="medium">
        <color rgb="FFCCCCCC"/>
      </right>
      <top/>
      <bottom style="medium">
        <color rgb="FFCCCCCC"/>
      </bottom>
      <diagonal/>
    </border>
    <border>
      <left style="medium">
        <color rgb="FFDDDDDD"/>
      </left>
      <right style="medium">
        <color rgb="FFCCCCCC"/>
      </right>
      <top/>
      <bottom/>
      <diagonal/>
    </border>
    <border>
      <left style="medium">
        <color rgb="FFDDDDDD"/>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diagonal/>
    </border>
    <border>
      <left/>
      <right/>
      <top/>
      <bottom style="thick">
        <color rgb="FF4169E1"/>
      </bottom>
      <diagonal/>
    </border>
    <border>
      <left/>
      <right/>
      <top/>
      <bottom style="mediumDashed">
        <color rgb="FF4169E1"/>
      </bottom>
      <diagonal/>
    </border>
    <border>
      <left style="thick">
        <color rgb="FFEEEEEE"/>
      </left>
      <right/>
      <top/>
      <bottom/>
      <diagonal/>
    </border>
    <border>
      <left/>
      <right/>
      <top/>
      <bottom style="mediumDashed">
        <color rgb="FF9F2B3A"/>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bottom/>
      <diagonal/>
    </border>
  </borders>
  <cellStyleXfs count="3">
    <xf numFmtId="0" fontId="0" fillId="0" borderId="0">
      <alignment vertical="center"/>
    </xf>
    <xf numFmtId="0" fontId="10" fillId="0" borderId="0"/>
    <xf numFmtId="0" fontId="21" fillId="0" borderId="0" applyNumberFormat="0" applyFill="0" applyBorder="0" applyAlignment="0" applyProtection="0">
      <alignment vertical="center"/>
    </xf>
  </cellStyleXfs>
  <cellXfs count="279">
    <xf numFmtId="0" fontId="0" fillId="0" borderId="0" xfId="0">
      <alignment vertical="center"/>
    </xf>
    <xf numFmtId="0" fontId="0" fillId="0" borderId="1" xfId="0" applyBorder="1">
      <alignment vertical="center"/>
    </xf>
    <xf numFmtId="0" fontId="0" fillId="0" borderId="3" xfId="0" applyBorder="1">
      <alignment vertical="center"/>
    </xf>
    <xf numFmtId="0" fontId="0" fillId="2" borderId="4" xfId="0" applyFill="1" applyBorder="1">
      <alignment vertical="center"/>
    </xf>
    <xf numFmtId="0" fontId="0" fillId="2" borderId="3" xfId="0" applyFill="1" applyBorder="1">
      <alignment vertical="center"/>
    </xf>
    <xf numFmtId="0" fontId="0" fillId="0" borderId="4" xfId="0" applyBorder="1">
      <alignment vertical="center"/>
    </xf>
    <xf numFmtId="0" fontId="0" fillId="0" borderId="2" xfId="0" applyBorder="1">
      <alignment vertical="center"/>
    </xf>
    <xf numFmtId="0" fontId="0" fillId="0" borderId="0" xfId="0" applyAlignment="1">
      <alignment horizontal="right" vertical="center"/>
    </xf>
    <xf numFmtId="0" fontId="0" fillId="2" borderId="0" xfId="0" applyFill="1">
      <alignment vertical="center"/>
    </xf>
    <xf numFmtId="0" fontId="0" fillId="0" borderId="5" xfId="0" applyBorder="1">
      <alignment vertical="center"/>
    </xf>
    <xf numFmtId="0" fontId="0" fillId="3" borderId="0" xfId="0" applyFill="1">
      <alignment vertical="center"/>
    </xf>
    <xf numFmtId="0" fontId="3" fillId="0" borderId="0" xfId="0" applyFont="1">
      <alignment vertical="center"/>
    </xf>
    <xf numFmtId="0" fontId="0" fillId="0" borderId="10" xfId="0" applyBorder="1">
      <alignmen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4" borderId="0" xfId="0" applyFill="1">
      <alignment vertical="center"/>
    </xf>
    <xf numFmtId="0" fontId="5" fillId="0" borderId="0" xfId="0" applyFont="1">
      <alignment vertical="center"/>
    </xf>
    <xf numFmtId="0" fontId="5" fillId="2" borderId="1" xfId="0" applyFont="1" applyFill="1" applyBorder="1">
      <alignment vertical="center"/>
    </xf>
    <xf numFmtId="0" fontId="5" fillId="2" borderId="0" xfId="0" applyFont="1" applyFill="1">
      <alignment vertical="center"/>
    </xf>
    <xf numFmtId="0" fontId="5" fillId="0" borderId="1" xfId="0" applyFont="1" applyBorder="1">
      <alignment vertical="center"/>
    </xf>
    <xf numFmtId="0" fontId="6" fillId="0" borderId="3" xfId="0" applyFont="1" applyBorder="1" applyAlignment="1">
      <alignment horizontal="center" vertical="center"/>
    </xf>
    <xf numFmtId="0" fontId="5" fillId="0" borderId="5" xfId="0" applyFont="1" applyBorder="1">
      <alignment vertical="center"/>
    </xf>
    <xf numFmtId="0" fontId="7" fillId="0" borderId="0" xfId="0" applyFont="1">
      <alignmen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0" xfId="0" applyFont="1" applyBorder="1">
      <alignment vertical="center"/>
    </xf>
    <xf numFmtId="0" fontId="7" fillId="2" borderId="1" xfId="0" applyFont="1" applyFill="1" applyBorder="1">
      <alignment vertical="center"/>
    </xf>
    <xf numFmtId="0" fontId="7" fillId="2" borderId="0" xfId="0" applyFont="1" applyFill="1">
      <alignment vertical="center"/>
    </xf>
    <xf numFmtId="0" fontId="7" fillId="0" borderId="1" xfId="0" applyFont="1" applyBorder="1">
      <alignment vertical="center"/>
    </xf>
    <xf numFmtId="0" fontId="8" fillId="0" borderId="3" xfId="0" applyFont="1" applyBorder="1" applyAlignment="1">
      <alignment horizontal="center" vertical="center"/>
    </xf>
    <xf numFmtId="0" fontId="7" fillId="0" borderId="5" xfId="0" applyFont="1" applyBorder="1">
      <alignment vertical="center"/>
    </xf>
    <xf numFmtId="0" fontId="7" fillId="6" borderId="0" xfId="0" applyFont="1" applyFill="1">
      <alignment vertical="center"/>
    </xf>
    <xf numFmtId="0" fontId="4" fillId="0" borderId="0" xfId="0" applyFont="1">
      <alignment vertical="center"/>
    </xf>
    <xf numFmtId="0" fontId="3" fillId="2" borderId="0" xfId="0" applyFont="1" applyFill="1">
      <alignment vertical="center"/>
    </xf>
    <xf numFmtId="176" fontId="9" fillId="5" borderId="1" xfId="0" applyNumberFormat="1" applyFont="1" applyFill="1" applyBorder="1">
      <alignment vertical="center"/>
    </xf>
    <xf numFmtId="0" fontId="9" fillId="0" borderId="1" xfId="0" applyFont="1" applyBorder="1">
      <alignment vertical="center"/>
    </xf>
    <xf numFmtId="0" fontId="9" fillId="0" borderId="0" xfId="0" applyFont="1">
      <alignment vertical="center"/>
    </xf>
    <xf numFmtId="176" fontId="9" fillId="6" borderId="1" xfId="0" applyNumberFormat="1" applyFont="1" applyFill="1" applyBorder="1">
      <alignment vertical="center"/>
    </xf>
    <xf numFmtId="176" fontId="9" fillId="4" borderId="1" xfId="0" applyNumberFormat="1" applyFont="1" applyFill="1" applyBorder="1">
      <alignment vertical="center"/>
    </xf>
    <xf numFmtId="176" fontId="7" fillId="5" borderId="0" xfId="0" applyNumberFormat="1" applyFont="1" applyFill="1">
      <alignment vertical="center"/>
    </xf>
    <xf numFmtId="176" fontId="7" fillId="4" borderId="0" xfId="0" applyNumberFormat="1" applyFont="1" applyFill="1">
      <alignment vertical="center"/>
    </xf>
    <xf numFmtId="0" fontId="3" fillId="7" borderId="0" xfId="0" applyFont="1" applyFill="1">
      <alignment vertical="center"/>
    </xf>
    <xf numFmtId="0" fontId="0" fillId="7" borderId="0" xfId="0" applyFill="1">
      <alignment vertical="center"/>
    </xf>
    <xf numFmtId="0" fontId="0" fillId="2" borderId="8" xfId="0" applyFill="1" applyBorder="1">
      <alignment vertical="center"/>
    </xf>
    <xf numFmtId="0" fontId="0" fillId="0" borderId="9" xfId="0" applyBorder="1">
      <alignment vertical="center"/>
    </xf>
    <xf numFmtId="0" fontId="12" fillId="0" borderId="0" xfId="0" applyFont="1">
      <alignment vertical="center"/>
    </xf>
    <xf numFmtId="0" fontId="13" fillId="0" borderId="0" xfId="0" applyFont="1">
      <alignment vertical="center"/>
    </xf>
    <xf numFmtId="0" fontId="15" fillId="0" borderId="0" xfId="0" applyFont="1" applyAlignment="1">
      <alignment horizontal="left" vertical="center" wrapText="1" indent="2"/>
    </xf>
    <xf numFmtId="0" fontId="14" fillId="0" borderId="0" xfId="0" applyFont="1" applyAlignment="1">
      <alignment horizontal="left" vertical="center" wrapText="1" indent="6"/>
    </xf>
    <xf numFmtId="0" fontId="0" fillId="0" borderId="2" xfId="0" applyBorder="1" applyAlignment="1">
      <alignment horizontal="left" vertical="center" wrapText="1" indent="6"/>
    </xf>
    <xf numFmtId="0" fontId="0" fillId="9" borderId="2" xfId="0" applyFill="1" applyBorder="1" applyAlignment="1">
      <alignment horizontal="left" vertical="center" wrapText="1" indent="6"/>
    </xf>
    <xf numFmtId="0" fontId="14" fillId="0" borderId="0" xfId="0" applyFont="1" applyAlignment="1">
      <alignment horizontal="left" vertical="center" wrapText="1" indent="2"/>
    </xf>
    <xf numFmtId="0" fontId="16" fillId="0" borderId="0" xfId="0" applyFont="1" applyAlignment="1">
      <alignment horizontal="left" vertical="center" wrapText="1" indent="6"/>
    </xf>
    <xf numFmtId="0" fontId="19"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horizontal="left" vertical="center" wrapText="1"/>
    </xf>
    <xf numFmtId="0" fontId="24" fillId="0" borderId="0" xfId="0" applyFont="1" applyAlignment="1">
      <alignment horizontal="left" vertical="center" wrapText="1" indent="6"/>
    </xf>
    <xf numFmtId="0" fontId="27" fillId="0" borderId="0" xfId="0" applyFont="1" applyAlignment="1">
      <alignment horizontal="left" vertical="center" wrapText="1" indent="6"/>
    </xf>
    <xf numFmtId="0" fontId="29" fillId="0" borderId="0" xfId="0" applyFont="1" applyAlignment="1">
      <alignment horizontal="left" vertical="center" wrapText="1" indent="6"/>
    </xf>
    <xf numFmtId="0" fontId="30" fillId="0" borderId="0" xfId="0" applyFont="1" applyAlignment="1">
      <alignment horizontal="left" vertical="center" wrapText="1" indent="6"/>
    </xf>
    <xf numFmtId="0" fontId="27" fillId="0" borderId="0" xfId="0" applyFont="1" applyAlignment="1">
      <alignment horizontal="left" vertical="center" wrapText="1" indent="2"/>
    </xf>
    <xf numFmtId="0" fontId="17" fillId="0" borderId="0" xfId="0" applyFont="1" applyAlignment="1">
      <alignment horizontal="left" vertical="center" wrapText="1" indent="6"/>
    </xf>
    <xf numFmtId="0" fontId="30" fillId="0" borderId="0" xfId="0" applyFont="1" applyAlignment="1">
      <alignment horizontal="left" vertical="center" wrapText="1" indent="2"/>
    </xf>
    <xf numFmtId="0" fontId="40" fillId="0" borderId="0" xfId="0" applyFont="1">
      <alignment vertical="center"/>
    </xf>
    <xf numFmtId="0" fontId="17" fillId="2" borderId="0" xfId="0" applyFont="1" applyFill="1" applyAlignment="1">
      <alignment horizontal="left" vertical="center" wrapText="1"/>
    </xf>
    <xf numFmtId="0" fontId="39" fillId="2" borderId="0" xfId="0" applyFont="1" applyFill="1" applyAlignment="1">
      <alignment horizontal="left" vertical="center" wrapText="1"/>
    </xf>
    <xf numFmtId="0" fontId="29" fillId="8" borderId="0" xfId="0" applyFont="1" applyFill="1" applyAlignment="1">
      <alignment horizontal="left" vertical="center" wrapText="1" indent="6"/>
    </xf>
    <xf numFmtId="0" fontId="42" fillId="0" borderId="0" xfId="0" applyFont="1">
      <alignment vertical="center"/>
    </xf>
    <xf numFmtId="0" fontId="43" fillId="0" borderId="0" xfId="0" applyFont="1">
      <alignment vertical="center"/>
    </xf>
    <xf numFmtId="0" fontId="42" fillId="2" borderId="0" xfId="0" applyFont="1" applyFill="1">
      <alignment vertical="center"/>
    </xf>
    <xf numFmtId="0" fontId="42" fillId="0" borderId="0" xfId="0" applyFont="1" applyAlignment="1">
      <alignment horizontal="right" vertical="center" wrapText="1"/>
    </xf>
    <xf numFmtId="0" fontId="42" fillId="0" borderId="0" xfId="0" applyFont="1" applyAlignment="1">
      <alignment horizontal="left" vertical="center" wrapText="1"/>
    </xf>
    <xf numFmtId="0" fontId="42" fillId="0" borderId="11" xfId="0" applyFont="1" applyBorder="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horizontal="center" vertical="center" wrapText="1"/>
    </xf>
    <xf numFmtId="0" fontId="46" fillId="0" borderId="11" xfId="0" applyFont="1" applyBorder="1" applyAlignment="1">
      <alignment horizontal="left" vertical="center" wrapText="1"/>
    </xf>
    <xf numFmtId="0" fontId="9" fillId="0" borderId="0" xfId="0" applyFont="1" applyAlignment="1">
      <alignment horizontal="left" vertical="center" wrapText="1"/>
    </xf>
    <xf numFmtId="0" fontId="42" fillId="0" borderId="12" xfId="0" applyFont="1" applyBorder="1" applyAlignment="1">
      <alignment horizontal="left" vertical="center" wrapText="1"/>
    </xf>
    <xf numFmtId="0" fontId="42" fillId="2" borderId="12" xfId="0" applyFont="1" applyFill="1" applyBorder="1" applyAlignment="1">
      <alignment horizontal="left" vertical="center" wrapText="1"/>
    </xf>
    <xf numFmtId="0" fontId="42" fillId="10" borderId="12" xfId="0" applyFont="1" applyFill="1" applyBorder="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48" fillId="0" borderId="11" xfId="0" applyFont="1" applyBorder="1" applyAlignment="1">
      <alignment horizontal="left" vertical="center" wrapText="1"/>
    </xf>
    <xf numFmtId="0" fontId="43" fillId="11" borderId="0" xfId="0" applyFont="1" applyFill="1" applyAlignment="1">
      <alignment horizontal="left" vertical="center" wrapText="1"/>
    </xf>
    <xf numFmtId="0" fontId="42" fillId="8" borderId="0" xfId="0" applyFont="1" applyFill="1" applyAlignment="1">
      <alignment horizontal="left" vertical="center" wrapText="1"/>
    </xf>
    <xf numFmtId="0" fontId="0" fillId="0" borderId="0" xfId="0" applyAlignment="1">
      <alignment vertical="center" wrapText="1"/>
    </xf>
    <xf numFmtId="0" fontId="51" fillId="0" borderId="0" xfId="0" applyFont="1">
      <alignment vertical="center"/>
    </xf>
    <xf numFmtId="0" fontId="52" fillId="0" borderId="0" xfId="0" applyFont="1">
      <alignment vertical="center"/>
    </xf>
    <xf numFmtId="0" fontId="53" fillId="8" borderId="0" xfId="0" applyFont="1" applyFill="1" applyAlignment="1">
      <alignment vertical="center" wrapText="1"/>
    </xf>
    <xf numFmtId="0" fontId="55" fillId="0" borderId="0" xfId="0" applyFont="1" applyAlignment="1">
      <alignment vertical="center" wrapText="1"/>
    </xf>
    <xf numFmtId="0" fontId="56" fillId="0" borderId="13" xfId="2" applyFont="1" applyBorder="1">
      <alignment vertical="center"/>
    </xf>
    <xf numFmtId="0" fontId="57" fillId="9" borderId="17" xfId="0" applyFont="1" applyFill="1" applyBorder="1" applyAlignment="1">
      <alignment horizontal="left" vertical="center" wrapText="1"/>
    </xf>
    <xf numFmtId="0" fontId="57" fillId="9" borderId="14" xfId="0" applyFont="1" applyFill="1" applyBorder="1" applyAlignment="1">
      <alignment horizontal="left" vertical="center" wrapText="1"/>
    </xf>
    <xf numFmtId="0" fontId="56" fillId="12" borderId="18" xfId="2" applyFont="1" applyFill="1" applyBorder="1" applyAlignment="1">
      <alignment horizontal="left" vertical="center" wrapText="1"/>
    </xf>
    <xf numFmtId="0" fontId="51" fillId="12" borderId="15" xfId="0" applyFont="1" applyFill="1" applyBorder="1" applyAlignment="1">
      <alignment horizontal="left" vertical="center" wrapText="1"/>
    </xf>
    <xf numFmtId="0" fontId="56" fillId="0" borderId="18" xfId="2" applyFont="1" applyBorder="1" applyAlignment="1">
      <alignment horizontal="left" vertical="center" wrapText="1"/>
    </xf>
    <xf numFmtId="0" fontId="51" fillId="0" borderId="15" xfId="0" applyFont="1" applyBorder="1" applyAlignment="1">
      <alignment horizontal="left" vertical="center" wrapText="1"/>
    </xf>
    <xf numFmtId="0" fontId="51" fillId="12" borderId="16" xfId="0" applyFont="1" applyFill="1" applyBorder="1" applyAlignment="1">
      <alignment horizontal="left" vertical="center" wrapText="1"/>
    </xf>
    <xf numFmtId="0" fontId="51" fillId="0" borderId="16" xfId="0" applyFont="1" applyBorder="1" applyAlignment="1">
      <alignment horizontal="left" vertical="center" wrapText="1"/>
    </xf>
    <xf numFmtId="0" fontId="51" fillId="0" borderId="0" xfId="0" applyFont="1" applyAlignment="1">
      <alignment horizontal="left" vertical="center" indent="1"/>
    </xf>
    <xf numFmtId="0" fontId="51" fillId="0" borderId="0" xfId="0" applyFont="1" applyAlignment="1">
      <alignment horizontal="left" vertical="center" indent="2"/>
    </xf>
    <xf numFmtId="0" fontId="58" fillId="0" borderId="0" xfId="0" applyFont="1" applyAlignment="1">
      <alignment horizontal="center" vertical="center"/>
    </xf>
    <xf numFmtId="0" fontId="57" fillId="0" borderId="0" xfId="0" applyFont="1" applyAlignment="1">
      <alignment horizontal="left" vertical="center" indent="2"/>
    </xf>
    <xf numFmtId="0" fontId="51" fillId="0" borderId="0" xfId="0" applyFont="1" applyAlignment="1">
      <alignment horizontal="left" vertical="center" indent="3"/>
    </xf>
    <xf numFmtId="0" fontId="51" fillId="0" borderId="0" xfId="0" applyFont="1" applyAlignment="1">
      <alignment horizontal="left" vertical="center" indent="4"/>
    </xf>
    <xf numFmtId="0" fontId="56" fillId="0" borderId="0" xfId="2" applyFont="1" applyAlignment="1">
      <alignment horizontal="left" vertical="center" indent="2"/>
    </xf>
    <xf numFmtId="0" fontId="56" fillId="0" borderId="0" xfId="2" applyFont="1" applyAlignment="1">
      <alignment horizontal="left" vertical="center" indent="1"/>
    </xf>
    <xf numFmtId="0" fontId="56" fillId="13" borderId="13" xfId="2" applyFont="1" applyFill="1" applyBorder="1">
      <alignment vertical="center"/>
    </xf>
    <xf numFmtId="0" fontId="51" fillId="13" borderId="0" xfId="0" applyFont="1" applyFill="1">
      <alignment vertical="center"/>
    </xf>
    <xf numFmtId="0" fontId="0" fillId="13" borderId="0" xfId="0" applyFill="1">
      <alignment vertical="center"/>
    </xf>
    <xf numFmtId="0" fontId="62" fillId="13" borderId="0" xfId="0" applyFont="1" applyFill="1">
      <alignment vertical="center"/>
    </xf>
    <xf numFmtId="0" fontId="51" fillId="13" borderId="0" xfId="0" applyFont="1" applyFill="1" applyAlignment="1">
      <alignment horizontal="left" vertical="center" indent="1"/>
    </xf>
    <xf numFmtId="0" fontId="58" fillId="13" borderId="0" xfId="0" applyFont="1" applyFill="1" applyAlignment="1">
      <alignment horizontal="center" vertical="center"/>
    </xf>
    <xf numFmtId="0" fontId="0" fillId="13" borderId="0" xfId="0" applyFill="1" applyAlignment="1">
      <alignment vertical="center"/>
    </xf>
    <xf numFmtId="0" fontId="58" fillId="0" borderId="0" xfId="0" applyFont="1" applyAlignment="1">
      <alignment horizontal="left" vertical="center"/>
    </xf>
    <xf numFmtId="0" fontId="70" fillId="0" borderId="0" xfId="0" applyFont="1" applyAlignment="1">
      <alignment horizontal="justify" vertical="center" wrapText="1"/>
    </xf>
    <xf numFmtId="0" fontId="21" fillId="0" borderId="0" xfId="2" applyAlignment="1">
      <alignment horizontal="justify" vertical="center" wrapText="1"/>
    </xf>
    <xf numFmtId="0" fontId="72" fillId="0" borderId="0" xfId="0" applyFont="1" applyAlignment="1">
      <alignment vertical="center" wrapText="1"/>
    </xf>
    <xf numFmtId="0" fontId="73" fillId="0" borderId="0" xfId="0" applyFont="1">
      <alignment vertical="center"/>
    </xf>
    <xf numFmtId="0" fontId="76" fillId="0" borderId="24" xfId="0" applyFont="1" applyBorder="1" applyAlignment="1">
      <alignment vertical="center" wrapText="1"/>
    </xf>
    <xf numFmtId="0" fontId="85" fillId="0" borderId="25" xfId="0" applyFont="1" applyBorder="1" applyAlignment="1">
      <alignment vertical="center" wrapText="1"/>
    </xf>
    <xf numFmtId="0" fontId="78" fillId="0" borderId="0" xfId="0" applyFont="1" applyAlignment="1">
      <alignment horizontal="justify" vertical="center" wrapText="1"/>
    </xf>
    <xf numFmtId="0" fontId="79" fillId="0" borderId="25" xfId="0" applyFont="1" applyBorder="1" applyAlignment="1">
      <alignment vertical="center" wrapText="1"/>
    </xf>
    <xf numFmtId="0" fontId="77" fillId="0" borderId="0" xfId="0" applyFont="1" applyAlignment="1">
      <alignment vertical="center" wrapText="1"/>
    </xf>
    <xf numFmtId="0" fontId="81" fillId="0" borderId="0" xfId="0" applyFont="1" applyAlignment="1">
      <alignment horizontal="center" vertical="center"/>
    </xf>
    <xf numFmtId="0" fontId="80" fillId="0" borderId="0" xfId="0" applyFont="1" applyAlignment="1">
      <alignment horizontal="justify" vertical="center" wrapText="1"/>
    </xf>
    <xf numFmtId="0" fontId="84" fillId="0" borderId="0" xfId="0" applyFont="1" applyAlignment="1">
      <alignment horizontal="justify" vertical="center" wrapText="1"/>
    </xf>
    <xf numFmtId="0" fontId="71" fillId="0" borderId="0" xfId="0" applyFont="1" applyAlignment="1">
      <alignment horizontal="justify" vertical="center" wrapText="1"/>
    </xf>
    <xf numFmtId="0" fontId="86" fillId="0" borderId="0" xfId="0" applyFont="1" applyAlignment="1">
      <alignment horizontal="center" vertical="center" wrapText="1"/>
    </xf>
    <xf numFmtId="0" fontId="76" fillId="0" borderId="25" xfId="0" applyFont="1" applyBorder="1" applyAlignment="1">
      <alignment vertical="center" wrapText="1"/>
    </xf>
    <xf numFmtId="0" fontId="90" fillId="0" borderId="26" xfId="0" applyFont="1" applyBorder="1" applyAlignment="1">
      <alignment horizontal="left" vertical="center" wrapText="1" indent="1"/>
    </xf>
    <xf numFmtId="0" fontId="77" fillId="0" borderId="0" xfId="0" applyFont="1" applyAlignment="1">
      <alignment horizontal="left" vertical="center" wrapText="1" indent="1"/>
    </xf>
    <xf numFmtId="0" fontId="77" fillId="0" borderId="0" xfId="0" applyFont="1" applyAlignment="1">
      <alignment horizontal="left" vertical="center" wrapText="1" indent="4"/>
    </xf>
    <xf numFmtId="0" fontId="94" fillId="0" borderId="0" xfId="0" applyFont="1" applyAlignment="1">
      <alignment vertical="center" wrapText="1"/>
    </xf>
    <xf numFmtId="0" fontId="93" fillId="0" borderId="0" xfId="0" applyFont="1" applyAlignment="1">
      <alignment vertical="center" wrapText="1"/>
    </xf>
    <xf numFmtId="0" fontId="77" fillId="0" borderId="0" xfId="0" applyFont="1" applyAlignment="1">
      <alignment horizontal="center" vertical="center" wrapText="1"/>
    </xf>
    <xf numFmtId="0" fontId="101" fillId="0" borderId="25" xfId="0" applyFont="1" applyBorder="1" applyAlignment="1">
      <alignment vertical="center" wrapText="1"/>
    </xf>
    <xf numFmtId="0" fontId="102" fillId="0" borderId="25" xfId="0" applyFont="1" applyBorder="1" applyAlignment="1">
      <alignment vertical="center" wrapText="1"/>
    </xf>
    <xf numFmtId="0" fontId="103" fillId="0" borderId="27" xfId="0" applyFont="1" applyBorder="1" applyAlignment="1">
      <alignment vertical="center" wrapText="1"/>
    </xf>
    <xf numFmtId="0" fontId="105" fillId="2" borderId="0" xfId="0" applyFont="1" applyFill="1" applyAlignment="1">
      <alignment horizontal="left" vertical="center" wrapText="1"/>
    </xf>
    <xf numFmtId="0" fontId="106" fillId="8" borderId="0" xfId="0" applyFont="1" applyFill="1" applyAlignment="1">
      <alignment horizontal="left" vertical="center" wrapText="1"/>
    </xf>
    <xf numFmtId="0" fontId="73" fillId="8" borderId="0" xfId="0" applyFont="1" applyFill="1">
      <alignment vertical="center"/>
    </xf>
    <xf numFmtId="0" fontId="109" fillId="8" borderId="0" xfId="0" applyFont="1" applyFill="1">
      <alignment vertical="center"/>
    </xf>
    <xf numFmtId="0" fontId="73" fillId="8" borderId="2" xfId="0" applyFont="1" applyFill="1" applyBorder="1" applyAlignment="1">
      <alignment horizontal="left" vertical="center" wrapText="1" indent="6"/>
    </xf>
    <xf numFmtId="0" fontId="109" fillId="8" borderId="2" xfId="0" applyFont="1" applyFill="1" applyBorder="1" applyAlignment="1">
      <alignment horizontal="left" vertical="center" wrapText="1" indent="6"/>
    </xf>
    <xf numFmtId="0" fontId="111" fillId="8" borderId="0" xfId="0" applyFont="1" applyFill="1">
      <alignment vertical="center"/>
    </xf>
    <xf numFmtId="0" fontId="112" fillId="2" borderId="0" xfId="0" applyFont="1" applyFill="1" applyAlignment="1">
      <alignment horizontal="left" vertical="center" wrapText="1"/>
    </xf>
    <xf numFmtId="0" fontId="114" fillId="2" borderId="0" xfId="0" applyFont="1" applyFill="1" applyAlignment="1">
      <alignment horizontal="left" vertical="center" wrapText="1"/>
    </xf>
    <xf numFmtId="0" fontId="115" fillId="8" borderId="0" xfId="0" applyFont="1" applyFill="1">
      <alignment vertical="center"/>
    </xf>
    <xf numFmtId="0" fontId="117" fillId="8" borderId="0" xfId="0" applyFont="1" applyFill="1" applyAlignment="1">
      <alignment horizontal="left" vertical="center" wrapText="1"/>
    </xf>
    <xf numFmtId="0" fontId="120" fillId="8" borderId="0" xfId="0" applyFont="1" applyFill="1" applyAlignment="1">
      <alignment horizontal="left" vertical="center" wrapText="1"/>
    </xf>
    <xf numFmtId="0" fontId="121" fillId="8" borderId="0" xfId="0" applyFont="1" applyFill="1" applyAlignment="1">
      <alignment horizontal="left" vertical="center" wrapText="1"/>
    </xf>
    <xf numFmtId="0" fontId="111" fillId="8" borderId="2" xfId="0" applyFont="1" applyFill="1" applyBorder="1" applyAlignment="1">
      <alignment horizontal="left" vertical="center" wrapText="1" indent="6"/>
    </xf>
    <xf numFmtId="0" fontId="116" fillId="8" borderId="0" xfId="0" applyFont="1" applyFill="1" applyAlignment="1">
      <alignment horizontal="left" vertical="center" wrapText="1"/>
    </xf>
    <xf numFmtId="0" fontId="119" fillId="8" borderId="0" xfId="0" applyFont="1" applyFill="1" applyAlignment="1">
      <alignment horizontal="left" vertical="center" wrapText="1"/>
    </xf>
    <xf numFmtId="0" fontId="110" fillId="9" borderId="2" xfId="0" applyFont="1" applyFill="1" applyBorder="1" applyAlignment="1">
      <alignment horizontal="left" vertical="center" wrapText="1" indent="6"/>
    </xf>
    <xf numFmtId="0" fontId="39" fillId="0" borderId="0" xfId="0" applyFont="1" applyAlignment="1">
      <alignment horizontal="left" vertical="center" wrapText="1"/>
    </xf>
    <xf numFmtId="0" fontId="9" fillId="3" borderId="12" xfId="0" applyFont="1" applyFill="1" applyBorder="1" applyAlignment="1">
      <alignment horizontal="left" vertical="center" wrapText="1"/>
    </xf>
    <xf numFmtId="0" fontId="57" fillId="2" borderId="28" xfId="0" applyFont="1" applyFill="1" applyBorder="1">
      <alignment vertical="center"/>
    </xf>
    <xf numFmtId="0" fontId="111" fillId="14" borderId="29" xfId="0" applyFont="1" applyFill="1" applyBorder="1" applyAlignment="1">
      <alignment horizontal="left" vertical="center" wrapText="1"/>
    </xf>
    <xf numFmtId="0" fontId="57" fillId="2" borderId="30" xfId="0" applyFont="1" applyFill="1" applyBorder="1" applyAlignment="1">
      <alignment vertical="center" wrapText="1"/>
    </xf>
    <xf numFmtId="0" fontId="111" fillId="14" borderId="31" xfId="0" applyFont="1" applyFill="1" applyBorder="1" applyAlignment="1">
      <alignment horizontal="left" vertical="center" wrapText="1"/>
    </xf>
    <xf numFmtId="0" fontId="125" fillId="0" borderId="0" xfId="0" applyFont="1" applyAlignment="1">
      <alignment vertical="center" wrapText="1"/>
    </xf>
    <xf numFmtId="0" fontId="84" fillId="0" borderId="0" xfId="0" applyFont="1" applyAlignment="1">
      <alignment vertical="center" wrapText="1"/>
    </xf>
    <xf numFmtId="0" fontId="0" fillId="0" borderId="0" xfId="0" applyFont="1" applyAlignment="1">
      <alignment vertical="center" wrapText="1"/>
    </xf>
    <xf numFmtId="0" fontId="0" fillId="0" borderId="0" xfId="0" applyFont="1">
      <alignment vertical="center"/>
    </xf>
    <xf numFmtId="0" fontId="126" fillId="0" borderId="0" xfId="0" applyFont="1" applyAlignment="1">
      <alignment vertical="center" wrapText="1"/>
    </xf>
    <xf numFmtId="0" fontId="51" fillId="0" borderId="0" xfId="0" applyFont="1" applyAlignment="1">
      <alignment vertical="center" wrapText="1"/>
    </xf>
    <xf numFmtId="0" fontId="0" fillId="9" borderId="0" xfId="0" applyFill="1" applyAlignment="1">
      <alignment vertical="center" wrapText="1"/>
    </xf>
    <xf numFmtId="0" fontId="0" fillId="9" borderId="0" xfId="0" applyFont="1" applyFill="1" applyAlignment="1">
      <alignment vertical="center" wrapText="1"/>
    </xf>
    <xf numFmtId="0" fontId="129" fillId="0" borderId="0" xfId="0" applyFont="1" applyAlignment="1">
      <alignment vertical="center" wrapText="1"/>
    </xf>
    <xf numFmtId="0" fontId="130" fillId="0" borderId="0" xfId="0" applyFont="1">
      <alignment vertical="center"/>
    </xf>
    <xf numFmtId="0" fontId="131" fillId="0" borderId="0" xfId="0" applyFont="1" applyAlignment="1">
      <alignment vertical="center" wrapText="1"/>
    </xf>
    <xf numFmtId="0" fontId="132" fillId="2" borderId="0" xfId="0" applyFont="1" applyFill="1">
      <alignment vertical="center"/>
    </xf>
    <xf numFmtId="0" fontId="133" fillId="2" borderId="0" xfId="0" applyFont="1" applyFill="1">
      <alignment vertical="center"/>
    </xf>
    <xf numFmtId="0" fontId="134" fillId="2" borderId="0" xfId="0" applyFont="1" applyFill="1">
      <alignment vertical="center"/>
    </xf>
    <xf numFmtId="0" fontId="135" fillId="0" borderId="0" xfId="0" applyFont="1" applyAlignment="1">
      <alignment vertical="center" wrapText="1"/>
    </xf>
    <xf numFmtId="0" fontId="136" fillId="0" borderId="0" xfId="0" applyFont="1" applyAlignment="1">
      <alignment vertical="center" wrapText="1"/>
    </xf>
    <xf numFmtId="0" fontId="0" fillId="2" borderId="0" xfId="0" applyFill="1" applyAlignment="1">
      <alignment vertical="center" wrapText="1"/>
    </xf>
    <xf numFmtId="0" fontId="137" fillId="0" borderId="0" xfId="0" applyFont="1" applyAlignment="1">
      <alignment vertical="center" wrapText="1"/>
    </xf>
    <xf numFmtId="0" fontId="138" fillId="0" borderId="0" xfId="0" applyFont="1" applyAlignment="1">
      <alignment vertical="center" wrapText="1"/>
    </xf>
    <xf numFmtId="0" fontId="124" fillId="0" borderId="0" xfId="0" applyFont="1">
      <alignment vertical="center"/>
    </xf>
    <xf numFmtId="0" fontId="139" fillId="0" borderId="32" xfId="0" applyFont="1" applyBorder="1" applyAlignment="1">
      <alignment horizontal="left" vertical="center" wrapText="1"/>
    </xf>
    <xf numFmtId="0" fontId="140" fillId="0" borderId="32" xfId="0" applyFont="1" applyBorder="1" applyAlignment="1">
      <alignment horizontal="left" vertical="center" wrapText="1"/>
    </xf>
    <xf numFmtId="0" fontId="0" fillId="0" borderId="0" xfId="0" applyAlignment="1">
      <alignment horizontal="left" vertical="center" wrapText="1"/>
    </xf>
    <xf numFmtId="0" fontId="141" fillId="0" borderId="0" xfId="0" applyFont="1" applyAlignment="1">
      <alignment horizontal="left" vertical="center" wrapText="1"/>
    </xf>
    <xf numFmtId="0" fontId="0" fillId="0" borderId="0" xfId="0" applyAlignment="1">
      <alignment horizontal="center" vertical="center" wrapText="1"/>
    </xf>
    <xf numFmtId="0" fontId="141" fillId="0" borderId="0" xfId="0" applyFont="1" applyAlignment="1">
      <alignment horizontal="center" vertical="center" wrapText="1"/>
    </xf>
    <xf numFmtId="0" fontId="145" fillId="0" borderId="32" xfId="0" applyFont="1" applyBorder="1" applyAlignment="1">
      <alignment horizontal="left" vertical="center" wrapText="1"/>
    </xf>
    <xf numFmtId="0" fontId="0" fillId="0" borderId="12" xfId="0" applyBorder="1" applyAlignment="1">
      <alignment horizontal="left" vertical="center" wrapText="1"/>
    </xf>
    <xf numFmtId="0" fontId="140" fillId="0" borderId="12" xfId="0" applyFont="1" applyBorder="1" applyAlignment="1">
      <alignment horizontal="left" vertical="center" wrapText="1"/>
    </xf>
    <xf numFmtId="0" fontId="146" fillId="15" borderId="0" xfId="0" applyFont="1" applyFill="1" applyAlignment="1">
      <alignment horizontal="center" vertical="center" wrapText="1"/>
    </xf>
    <xf numFmtId="0" fontId="147" fillId="0" borderId="0" xfId="0" applyFont="1" applyAlignment="1">
      <alignment horizontal="left" vertical="center" wrapText="1"/>
    </xf>
    <xf numFmtId="0" fontId="140" fillId="0" borderId="0" xfId="0" applyFont="1" applyAlignment="1">
      <alignment horizontal="left" vertical="center" wrapText="1"/>
    </xf>
    <xf numFmtId="0" fontId="0" fillId="10" borderId="12" xfId="0" applyFill="1" applyBorder="1" applyAlignment="1">
      <alignment horizontal="left" vertical="center" wrapText="1"/>
    </xf>
    <xf numFmtId="0" fontId="147" fillId="0" borderId="0" xfId="0" applyFont="1" applyAlignment="1">
      <alignment horizontal="right" vertical="center" wrapText="1"/>
    </xf>
    <xf numFmtId="11" fontId="147" fillId="0" borderId="0" xfId="0" applyNumberFormat="1" applyFont="1" applyAlignment="1">
      <alignment horizontal="right" vertical="center" wrapText="1"/>
    </xf>
    <xf numFmtId="0" fontId="140" fillId="10" borderId="12" xfId="0" applyFont="1" applyFill="1" applyBorder="1" applyAlignment="1">
      <alignment horizontal="left" vertical="center" wrapText="1"/>
    </xf>
    <xf numFmtId="0" fontId="0" fillId="0" borderId="0" xfId="0">
      <alignment vertical="center"/>
    </xf>
    <xf numFmtId="0" fontId="21" fillId="0" borderId="0" xfId="2" applyAlignment="1">
      <alignment horizontal="left" vertical="center" wrapText="1"/>
    </xf>
    <xf numFmtId="0" fontId="140" fillId="2" borderId="12" xfId="0" applyFont="1" applyFill="1" applyBorder="1" applyAlignment="1">
      <alignment horizontal="left" vertical="center" wrapText="1"/>
    </xf>
    <xf numFmtId="0" fontId="140" fillId="14"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0" fillId="16" borderId="12" xfId="0" applyFill="1" applyBorder="1" applyAlignment="1">
      <alignment horizontal="left" vertical="center" wrapText="1"/>
    </xf>
    <xf numFmtId="0" fontId="140" fillId="17" borderId="12" xfId="0" applyFont="1" applyFill="1" applyBorder="1" applyAlignment="1">
      <alignment horizontal="left" vertical="center" wrapText="1"/>
    </xf>
    <xf numFmtId="0" fontId="140" fillId="3" borderId="0" xfId="0" applyFont="1" applyFill="1" applyAlignment="1">
      <alignment horizontal="left" vertical="center" wrapText="1"/>
    </xf>
    <xf numFmtId="0" fontId="0" fillId="3" borderId="12" xfId="0" applyFill="1" applyBorder="1" applyAlignment="1">
      <alignment horizontal="left" vertical="center" wrapText="1"/>
    </xf>
    <xf numFmtId="0" fontId="140" fillId="3" borderId="12" xfId="0" applyFont="1" applyFill="1" applyBorder="1" applyAlignment="1">
      <alignment horizontal="left" vertical="center" wrapText="1"/>
    </xf>
    <xf numFmtId="0" fontId="147" fillId="3" borderId="0" xfId="0" applyFont="1" applyFill="1" applyAlignment="1">
      <alignment horizontal="right" vertical="center" wrapText="1"/>
    </xf>
    <xf numFmtId="0" fontId="147" fillId="2" borderId="0" xfId="0" applyFont="1" applyFill="1" applyAlignment="1">
      <alignment horizontal="right" vertical="center" wrapText="1"/>
    </xf>
    <xf numFmtId="0" fontId="147" fillId="2" borderId="0" xfId="0" applyFont="1" applyFill="1" applyAlignment="1">
      <alignment horizontal="left" vertical="center" wrapText="1"/>
    </xf>
    <xf numFmtId="0" fontId="152" fillId="0" borderId="0" xfId="0" applyFont="1" applyAlignment="1">
      <alignment horizontal="left" vertical="center" wrapText="1"/>
    </xf>
    <xf numFmtId="0" fontId="21" fillId="0" borderId="0" xfId="2">
      <alignment vertical="center"/>
    </xf>
    <xf numFmtId="0" fontId="0" fillId="14" borderId="0" xfId="0" applyFill="1" applyAlignment="1">
      <alignment vertical="center" wrapText="1"/>
    </xf>
    <xf numFmtId="0" fontId="0" fillId="14" borderId="0" xfId="0" applyFill="1">
      <alignment vertical="center"/>
    </xf>
    <xf numFmtId="0" fontId="134" fillId="14" borderId="0" xfId="0" applyFont="1" applyFill="1" applyAlignment="1">
      <alignment horizontal="left" vertical="top" wrapText="1"/>
    </xf>
    <xf numFmtId="0" fontId="134" fillId="0" borderId="0" xfId="0" applyFont="1">
      <alignment vertical="center"/>
    </xf>
    <xf numFmtId="0" fontId="134" fillId="14" borderId="0" xfId="0" applyFont="1" applyFill="1" applyAlignment="1">
      <alignment horizontal="left" vertical="center"/>
    </xf>
    <xf numFmtId="0" fontId="124" fillId="2" borderId="0" xfId="0" applyFont="1" applyFill="1" applyAlignment="1">
      <alignment vertical="center" wrapText="1"/>
    </xf>
    <xf numFmtId="0" fontId="153" fillId="2" borderId="0" xfId="0" applyFont="1" applyFill="1" applyAlignment="1">
      <alignment vertical="center" wrapText="1"/>
    </xf>
    <xf numFmtId="0" fontId="154" fillId="0" borderId="0" xfId="0" applyFont="1">
      <alignment vertical="center"/>
    </xf>
    <xf numFmtId="0" fontId="40" fillId="2" borderId="0" xfId="0" applyFont="1" applyFill="1">
      <alignment vertical="center"/>
    </xf>
    <xf numFmtId="0" fontId="1" fillId="2" borderId="0" xfId="0" applyFont="1" applyFill="1" applyAlignment="1">
      <alignment vertical="center" wrapText="1"/>
    </xf>
    <xf numFmtId="0" fontId="154" fillId="2" borderId="0" xfId="0" applyFont="1" applyFill="1">
      <alignment vertical="center"/>
    </xf>
    <xf numFmtId="0" fontId="155" fillId="0" borderId="32" xfId="0" applyFont="1" applyBorder="1" applyAlignment="1">
      <alignment horizontal="left" vertical="center" wrapText="1"/>
    </xf>
    <xf numFmtId="0" fontId="156" fillId="0" borderId="0" xfId="0" applyFont="1" applyAlignment="1">
      <alignment horizontal="left" vertical="center" wrapText="1"/>
    </xf>
    <xf numFmtId="0" fontId="156" fillId="0" borderId="0" xfId="0" applyFont="1" applyAlignment="1">
      <alignment horizontal="center" vertical="center" wrapText="1"/>
    </xf>
    <xf numFmtId="0" fontId="157" fillId="0" borderId="0" xfId="0" applyFont="1" applyAlignment="1">
      <alignment horizontal="left" vertical="center" wrapText="1"/>
    </xf>
    <xf numFmtId="0" fontId="157" fillId="10" borderId="12" xfId="0" applyFont="1" applyFill="1" applyBorder="1" applyAlignment="1">
      <alignment horizontal="left" vertical="center" wrapText="1"/>
    </xf>
    <xf numFmtId="0" fontId="158" fillId="0" borderId="0" xfId="0" applyFont="1" applyAlignment="1">
      <alignment horizontal="center" vertical="center" wrapText="1"/>
    </xf>
    <xf numFmtId="0" fontId="159" fillId="2" borderId="0" xfId="0" applyFont="1" applyFill="1">
      <alignment vertical="center"/>
    </xf>
    <xf numFmtId="0" fontId="157" fillId="14" borderId="0" xfId="0" applyFont="1" applyFill="1" applyAlignment="1">
      <alignment horizontal="left" vertical="center" wrapText="1"/>
    </xf>
    <xf numFmtId="0" fontId="155" fillId="2" borderId="32" xfId="0" applyFont="1" applyFill="1" applyBorder="1" applyAlignment="1">
      <alignment horizontal="left" vertical="center" wrapText="1"/>
    </xf>
    <xf numFmtId="0" fontId="160" fillId="2" borderId="32" xfId="0" applyFont="1" applyFill="1" applyBorder="1" applyAlignment="1">
      <alignment horizontal="left" vertical="center" wrapText="1"/>
    </xf>
    <xf numFmtId="0" fontId="156" fillId="2" borderId="0" xfId="0" applyFont="1" applyFill="1" applyAlignment="1">
      <alignment horizontal="left" vertical="center" wrapText="1"/>
    </xf>
    <xf numFmtId="0" fontId="156" fillId="18" borderId="0" xfId="0" applyFont="1" applyFill="1" applyAlignment="1">
      <alignment horizontal="left" vertical="center" wrapText="1"/>
    </xf>
    <xf numFmtId="0" fontId="156" fillId="2" borderId="1" xfId="0" applyFont="1" applyFill="1" applyBorder="1" applyAlignment="1">
      <alignment horizontal="left" vertical="center" wrapText="1"/>
    </xf>
    <xf numFmtId="0" fontId="157" fillId="2" borderId="0" xfId="0" applyFont="1" applyFill="1" applyAlignment="1">
      <alignment horizontal="left" vertical="center" wrapText="1"/>
    </xf>
    <xf numFmtId="0" fontId="162" fillId="0" borderId="0" xfId="0" applyFont="1" applyAlignment="1">
      <alignment horizontal="left" vertical="center" wrapText="1"/>
    </xf>
    <xf numFmtId="0" fontId="168" fillId="0" borderId="0" xfId="0" applyFont="1">
      <alignment vertical="center"/>
    </xf>
    <xf numFmtId="0" fontId="169" fillId="0" borderId="0" xfId="0" applyFont="1">
      <alignment vertical="center"/>
    </xf>
    <xf numFmtId="0" fontId="170" fillId="0" borderId="0" xfId="2" applyFont="1" applyAlignment="1">
      <alignment vertical="center" wrapText="1"/>
    </xf>
    <xf numFmtId="0" fontId="171" fillId="0" borderId="0" xfId="0" applyFont="1" applyAlignment="1">
      <alignment vertical="center" wrapText="1"/>
    </xf>
    <xf numFmtId="0" fontId="172" fillId="9" borderId="0" xfId="0" applyFont="1" applyFill="1" applyAlignment="1">
      <alignment horizontal="left" vertical="center" wrapText="1"/>
    </xf>
    <xf numFmtId="0" fontId="171" fillId="12" borderId="0" xfId="0" applyFont="1" applyFill="1" applyAlignment="1">
      <alignment horizontal="left" vertical="center" wrapText="1"/>
    </xf>
    <xf numFmtId="0" fontId="171" fillId="9" borderId="0" xfId="0" applyFont="1" applyFill="1" applyAlignment="1">
      <alignment horizontal="left" vertical="center" wrapText="1"/>
    </xf>
    <xf numFmtId="0" fontId="124" fillId="14" borderId="2" xfId="0" applyFont="1" applyFill="1" applyBorder="1" applyAlignment="1">
      <alignment vertical="center" wrapText="1"/>
    </xf>
    <xf numFmtId="0" fontId="175" fillId="0" borderId="0" xfId="0" applyFont="1">
      <alignment vertical="center"/>
    </xf>
    <xf numFmtId="0" fontId="0" fillId="8" borderId="0" xfId="0" applyFill="1" applyAlignment="1">
      <alignment vertical="center" wrapText="1"/>
    </xf>
    <xf numFmtId="0" fontId="147" fillId="0" borderId="0" xfId="0" applyFont="1" applyAlignment="1">
      <alignment horizontal="left" vertical="center" wrapText="1"/>
    </xf>
    <xf numFmtId="0" fontId="141" fillId="0" borderId="0" xfId="0" applyFont="1" applyAlignment="1">
      <alignment horizontal="center" vertical="center"/>
    </xf>
    <xf numFmtId="0" fontId="0" fillId="0" borderId="0" xfId="0">
      <alignment vertical="center"/>
    </xf>
    <xf numFmtId="0" fontId="157" fillId="0" borderId="0" xfId="0" applyFont="1" applyAlignment="1">
      <alignment horizontal="center" vertical="center"/>
    </xf>
    <xf numFmtId="0" fontId="51" fillId="12" borderId="21" xfId="0" applyFont="1" applyFill="1" applyBorder="1" applyAlignment="1">
      <alignment horizontal="left" vertical="center" wrapText="1"/>
    </xf>
    <xf numFmtId="0" fontId="51" fillId="12" borderId="22" xfId="0" applyFont="1" applyFill="1" applyBorder="1" applyAlignment="1">
      <alignment horizontal="left" vertical="center" wrapText="1"/>
    </xf>
    <xf numFmtId="0" fontId="56" fillId="0" borderId="20" xfId="2" applyFont="1" applyBorder="1" applyAlignment="1">
      <alignment horizontal="left" vertical="center" wrapText="1"/>
    </xf>
    <xf numFmtId="0" fontId="56" fillId="0" borderId="19" xfId="2" applyFont="1" applyBorder="1" applyAlignment="1">
      <alignment horizontal="left" vertical="center" wrapText="1"/>
    </xf>
    <xf numFmtId="0" fontId="56" fillId="0" borderId="18" xfId="2" applyFont="1" applyBorder="1" applyAlignment="1">
      <alignment horizontal="left" vertical="center" wrapText="1"/>
    </xf>
    <xf numFmtId="0" fontId="51" fillId="0" borderId="21" xfId="0" applyFont="1" applyBorder="1" applyAlignment="1">
      <alignment horizontal="left" vertical="center" wrapText="1"/>
    </xf>
    <xf numFmtId="0" fontId="51" fillId="0" borderId="23" xfId="0" applyFont="1" applyBorder="1" applyAlignment="1">
      <alignment horizontal="left" vertical="center" wrapText="1"/>
    </xf>
    <xf numFmtId="0" fontId="51" fillId="0" borderId="22" xfId="0" applyFont="1" applyBorder="1" applyAlignment="1">
      <alignment horizontal="left" vertical="center" wrapText="1"/>
    </xf>
    <xf numFmtId="0" fontId="51" fillId="12" borderId="20" xfId="0" applyFont="1" applyFill="1" applyBorder="1" applyAlignment="1">
      <alignment horizontal="left" vertical="center" wrapText="1"/>
    </xf>
    <xf numFmtId="0" fontId="51" fillId="12" borderId="18" xfId="0" applyFont="1" applyFill="1" applyBorder="1" applyAlignment="1">
      <alignment horizontal="left" vertical="center" wrapText="1"/>
    </xf>
    <xf numFmtId="0" fontId="58" fillId="12" borderId="21" xfId="0" applyFont="1" applyFill="1" applyBorder="1" applyAlignment="1">
      <alignment horizontal="center" vertical="center" wrapText="1"/>
    </xf>
    <xf numFmtId="0" fontId="58" fillId="12" borderId="22" xfId="0" applyFont="1" applyFill="1" applyBorder="1" applyAlignment="1">
      <alignment horizontal="center" vertical="center" wrapText="1"/>
    </xf>
    <xf numFmtId="0" fontId="56" fillId="12" borderId="20" xfId="2" applyFont="1" applyFill="1" applyBorder="1" applyAlignment="1">
      <alignment horizontal="left" vertical="center" wrapText="1"/>
    </xf>
    <xf numFmtId="0" fontId="56" fillId="12" borderId="18" xfId="2" applyFont="1" applyFill="1" applyBorder="1" applyAlignment="1">
      <alignment horizontal="left" vertical="center" wrapText="1"/>
    </xf>
    <xf numFmtId="0" fontId="60" fillId="12" borderId="21" xfId="0" applyFont="1" applyFill="1" applyBorder="1" applyAlignment="1">
      <alignment horizontal="center" vertical="center" wrapText="1"/>
    </xf>
    <xf numFmtId="0" fontId="60" fillId="12" borderId="22" xfId="0" applyFont="1" applyFill="1" applyBorder="1" applyAlignment="1">
      <alignment horizontal="center" vertical="center" wrapText="1"/>
    </xf>
    <xf numFmtId="0" fontId="51" fillId="0" borderId="20" xfId="0" applyFont="1" applyBorder="1" applyAlignment="1">
      <alignment horizontal="left" vertical="center" wrapText="1"/>
    </xf>
    <xf numFmtId="0" fontId="51" fillId="0" borderId="18" xfId="0" applyFont="1" applyBorder="1" applyAlignment="1">
      <alignment horizontal="left" vertical="center" wrapText="1"/>
    </xf>
    <xf numFmtId="0" fontId="60" fillId="0" borderId="21" xfId="0" applyFont="1" applyBorder="1" applyAlignment="1">
      <alignment horizontal="center" vertical="center" wrapText="1"/>
    </xf>
    <xf numFmtId="0" fontId="60" fillId="0" borderId="22" xfId="0" applyFont="1" applyBorder="1" applyAlignment="1">
      <alignment horizontal="center" vertical="center" wrapText="1"/>
    </xf>
    <xf numFmtId="0" fontId="51" fillId="12" borderId="19" xfId="0" applyFont="1" applyFill="1" applyBorder="1" applyAlignment="1">
      <alignment horizontal="left" vertical="center" wrapText="1"/>
    </xf>
    <xf numFmtId="0" fontId="58" fillId="12" borderId="23" xfId="0" applyFont="1" applyFill="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11" fillId="0" borderId="0" xfId="1" applyFont="1" applyBorder="1" applyAlignment="1">
      <alignment horizontal="center" vertical="center" wrapText="1"/>
    </xf>
    <xf numFmtId="0" fontId="0" fillId="2" borderId="0" xfId="0" applyFill="1" applyBorder="1">
      <alignment vertical="center"/>
    </xf>
  </cellXfs>
  <cellStyles count="3">
    <cellStyle name="ハイパーリンク" xfId="2" builtinId="8"/>
    <cellStyle name="標準" xfId="0" builtinId="0"/>
    <cellStyle name="標準_重回帰式の基本" xfId="1" xr:uid="{6E59798A-C34F-4809-81AB-B0359FE5314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3" Type="http://schemas.openxmlformats.org/officeDocument/2006/relationships/image" Target="../media/image93.png"/><Relationship Id="rId2" Type="http://schemas.openxmlformats.org/officeDocument/2006/relationships/image" Target="../media/image92.png"/><Relationship Id="rId1" Type="http://schemas.openxmlformats.org/officeDocument/2006/relationships/image" Target="../media/image91.png"/><Relationship Id="rId5" Type="http://schemas.openxmlformats.org/officeDocument/2006/relationships/image" Target="../media/image95.png"/><Relationship Id="rId4" Type="http://schemas.openxmlformats.org/officeDocument/2006/relationships/image" Target="../media/image9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3.png"/><Relationship Id="rId13" Type="http://schemas.openxmlformats.org/officeDocument/2006/relationships/image" Target="../media/image108.png"/><Relationship Id="rId18" Type="http://schemas.openxmlformats.org/officeDocument/2006/relationships/image" Target="../media/image113.png"/><Relationship Id="rId3" Type="http://schemas.openxmlformats.org/officeDocument/2006/relationships/image" Target="../media/image98.png"/><Relationship Id="rId21" Type="http://schemas.openxmlformats.org/officeDocument/2006/relationships/image" Target="../media/image116.png"/><Relationship Id="rId7" Type="http://schemas.openxmlformats.org/officeDocument/2006/relationships/image" Target="../media/image102.png"/><Relationship Id="rId12" Type="http://schemas.openxmlformats.org/officeDocument/2006/relationships/image" Target="../media/image107.png"/><Relationship Id="rId17" Type="http://schemas.openxmlformats.org/officeDocument/2006/relationships/image" Target="../media/image112.png"/><Relationship Id="rId25" Type="http://schemas.openxmlformats.org/officeDocument/2006/relationships/image" Target="../media/image120.png"/><Relationship Id="rId2" Type="http://schemas.openxmlformats.org/officeDocument/2006/relationships/image" Target="../media/image97.png"/><Relationship Id="rId16" Type="http://schemas.openxmlformats.org/officeDocument/2006/relationships/image" Target="../media/image111.png"/><Relationship Id="rId20" Type="http://schemas.openxmlformats.org/officeDocument/2006/relationships/image" Target="../media/image115.png"/><Relationship Id="rId1" Type="http://schemas.openxmlformats.org/officeDocument/2006/relationships/image" Target="../media/image96.png"/><Relationship Id="rId6" Type="http://schemas.openxmlformats.org/officeDocument/2006/relationships/image" Target="../media/image101.png"/><Relationship Id="rId11" Type="http://schemas.openxmlformats.org/officeDocument/2006/relationships/image" Target="../media/image106.png"/><Relationship Id="rId24" Type="http://schemas.openxmlformats.org/officeDocument/2006/relationships/image" Target="../media/image119.png"/><Relationship Id="rId5" Type="http://schemas.openxmlformats.org/officeDocument/2006/relationships/image" Target="../media/image100.png"/><Relationship Id="rId15" Type="http://schemas.openxmlformats.org/officeDocument/2006/relationships/image" Target="../media/image110.png"/><Relationship Id="rId23" Type="http://schemas.openxmlformats.org/officeDocument/2006/relationships/image" Target="../media/image118.png"/><Relationship Id="rId10" Type="http://schemas.openxmlformats.org/officeDocument/2006/relationships/image" Target="../media/image105.png"/><Relationship Id="rId19" Type="http://schemas.openxmlformats.org/officeDocument/2006/relationships/image" Target="../media/image114.png"/><Relationship Id="rId4" Type="http://schemas.openxmlformats.org/officeDocument/2006/relationships/image" Target="../media/image99.pn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28.png"/><Relationship Id="rId13" Type="http://schemas.openxmlformats.org/officeDocument/2006/relationships/image" Target="../media/image133.png"/><Relationship Id="rId18" Type="http://schemas.openxmlformats.org/officeDocument/2006/relationships/image" Target="../media/image138.png"/><Relationship Id="rId3" Type="http://schemas.openxmlformats.org/officeDocument/2006/relationships/image" Target="../media/image123.png"/><Relationship Id="rId21" Type="http://schemas.openxmlformats.org/officeDocument/2006/relationships/image" Target="../media/image141.png"/><Relationship Id="rId7" Type="http://schemas.openxmlformats.org/officeDocument/2006/relationships/image" Target="../media/image127.png"/><Relationship Id="rId12" Type="http://schemas.openxmlformats.org/officeDocument/2006/relationships/image" Target="../media/image132.png"/><Relationship Id="rId17" Type="http://schemas.openxmlformats.org/officeDocument/2006/relationships/image" Target="../media/image137.png"/><Relationship Id="rId2" Type="http://schemas.openxmlformats.org/officeDocument/2006/relationships/image" Target="../media/image122.png"/><Relationship Id="rId16" Type="http://schemas.openxmlformats.org/officeDocument/2006/relationships/image" Target="../media/image136.png"/><Relationship Id="rId20" Type="http://schemas.openxmlformats.org/officeDocument/2006/relationships/image" Target="../media/image140.png"/><Relationship Id="rId1" Type="http://schemas.openxmlformats.org/officeDocument/2006/relationships/image" Target="../media/image121.png"/><Relationship Id="rId6" Type="http://schemas.openxmlformats.org/officeDocument/2006/relationships/image" Target="../media/image126.png"/><Relationship Id="rId11" Type="http://schemas.openxmlformats.org/officeDocument/2006/relationships/image" Target="../media/image131.png"/><Relationship Id="rId5" Type="http://schemas.openxmlformats.org/officeDocument/2006/relationships/image" Target="../media/image125.png"/><Relationship Id="rId15" Type="http://schemas.openxmlformats.org/officeDocument/2006/relationships/image" Target="../media/image135.png"/><Relationship Id="rId10" Type="http://schemas.openxmlformats.org/officeDocument/2006/relationships/image" Target="../media/image130.png"/><Relationship Id="rId19" Type="http://schemas.openxmlformats.org/officeDocument/2006/relationships/image" Target="../media/image139.gif"/><Relationship Id="rId4" Type="http://schemas.openxmlformats.org/officeDocument/2006/relationships/image" Target="../media/image124.png"/><Relationship Id="rId9" Type="http://schemas.openxmlformats.org/officeDocument/2006/relationships/image" Target="../media/image129.png"/><Relationship Id="rId14" Type="http://schemas.openxmlformats.org/officeDocument/2006/relationships/image" Target="../media/image134.png"/><Relationship Id="rId22" Type="http://schemas.openxmlformats.org/officeDocument/2006/relationships/image" Target="../media/image14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5.png"/><Relationship Id="rId2" Type="http://schemas.openxmlformats.org/officeDocument/2006/relationships/image" Target="../media/image144.png"/><Relationship Id="rId1" Type="http://schemas.openxmlformats.org/officeDocument/2006/relationships/image" Target="../media/image143.png"/></Relationships>
</file>

<file path=xl/drawings/_rels/drawing2.xml.rels><?xml version="1.0" encoding="UTF-8" standalone="yes"?>
<Relationships xmlns="http://schemas.openxmlformats.org/package/2006/relationships"><Relationship Id="rId8" Type="http://schemas.openxmlformats.org/officeDocument/2006/relationships/hyperlink" Target="https://sites.google.com/site/webtextofr/seminar2/image006.gif?attredirects=0" TargetMode="External"/><Relationship Id="rId13" Type="http://schemas.openxmlformats.org/officeDocument/2006/relationships/image" Target="../media/image7.gif"/><Relationship Id="rId3" Type="http://schemas.openxmlformats.org/officeDocument/2006/relationships/image" Target="../media/image2.jpeg"/><Relationship Id="rId7" Type="http://schemas.openxmlformats.org/officeDocument/2006/relationships/image" Target="../media/image4.jpeg"/><Relationship Id="rId12" Type="http://schemas.openxmlformats.org/officeDocument/2006/relationships/hyperlink" Target="https://sites.google.com/site/webtextofr/seminar2/image008.gif?attredirects=0" TargetMode="External"/><Relationship Id="rId17" Type="http://schemas.openxmlformats.org/officeDocument/2006/relationships/image" Target="../media/image9.gif"/><Relationship Id="rId2" Type="http://schemas.openxmlformats.org/officeDocument/2006/relationships/hyperlink" Target="https://sites.google.com/site/webtextofr/seminar2/image003.jpg?attredirects=0" TargetMode="External"/><Relationship Id="rId16" Type="http://schemas.openxmlformats.org/officeDocument/2006/relationships/hyperlink" Target="https://sites.google.com/site/webtextofr/seminar2/image010.gif?attredirects=0" TargetMode="External"/><Relationship Id="rId1" Type="http://schemas.openxmlformats.org/officeDocument/2006/relationships/image" Target="../media/image1.png"/><Relationship Id="rId6" Type="http://schemas.openxmlformats.org/officeDocument/2006/relationships/hyperlink" Target="https://sites.google.com/site/webtextofr/seminar2/image005.jpg?attredirects=0" TargetMode="External"/><Relationship Id="rId11" Type="http://schemas.openxmlformats.org/officeDocument/2006/relationships/image" Target="../media/image6.gif"/><Relationship Id="rId5" Type="http://schemas.openxmlformats.org/officeDocument/2006/relationships/image" Target="../media/image3.gif"/><Relationship Id="rId15" Type="http://schemas.openxmlformats.org/officeDocument/2006/relationships/image" Target="../media/image8.jpeg"/><Relationship Id="rId10" Type="http://schemas.openxmlformats.org/officeDocument/2006/relationships/hyperlink" Target="https://sites.google.com/site/webtextofr/seminar2/image007.gif?attredirects=0" TargetMode="External"/><Relationship Id="rId4" Type="http://schemas.openxmlformats.org/officeDocument/2006/relationships/hyperlink" Target="https://sites.google.com/site/webtextofr/seminar2/image004.gif?attredirects=0" TargetMode="External"/><Relationship Id="rId9" Type="http://schemas.openxmlformats.org/officeDocument/2006/relationships/image" Target="../media/image5.gif"/><Relationship Id="rId14" Type="http://schemas.openxmlformats.org/officeDocument/2006/relationships/hyperlink" Target="https://sites.google.com/site/webtextofr/seminar2/image009.jpg?attredirects=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24.jpeg"/><Relationship Id="rId18" Type="http://schemas.openxmlformats.org/officeDocument/2006/relationships/image" Target="../media/image29.jpeg"/><Relationship Id="rId3" Type="http://schemas.openxmlformats.org/officeDocument/2006/relationships/image" Target="../media/image14.jpeg"/><Relationship Id="rId21" Type="http://schemas.openxmlformats.org/officeDocument/2006/relationships/image" Target="../media/image32.jpeg"/><Relationship Id="rId7" Type="http://schemas.openxmlformats.org/officeDocument/2006/relationships/image" Target="../media/image18.jpeg"/><Relationship Id="rId12" Type="http://schemas.openxmlformats.org/officeDocument/2006/relationships/image" Target="../media/image23.jpeg"/><Relationship Id="rId17" Type="http://schemas.openxmlformats.org/officeDocument/2006/relationships/image" Target="../media/image28.jpeg"/><Relationship Id="rId2" Type="http://schemas.openxmlformats.org/officeDocument/2006/relationships/image" Target="../media/image13.png"/><Relationship Id="rId16" Type="http://schemas.openxmlformats.org/officeDocument/2006/relationships/image" Target="../media/image27.jpeg"/><Relationship Id="rId20" Type="http://schemas.openxmlformats.org/officeDocument/2006/relationships/image" Target="../media/image31.jpeg"/><Relationship Id="rId1" Type="http://schemas.openxmlformats.org/officeDocument/2006/relationships/image" Target="../media/image12.jpeg"/><Relationship Id="rId6" Type="http://schemas.openxmlformats.org/officeDocument/2006/relationships/image" Target="../media/image17.jpeg"/><Relationship Id="rId11" Type="http://schemas.openxmlformats.org/officeDocument/2006/relationships/image" Target="../media/image22.jpeg"/><Relationship Id="rId5" Type="http://schemas.openxmlformats.org/officeDocument/2006/relationships/image" Target="../media/image16.jpeg"/><Relationship Id="rId15" Type="http://schemas.openxmlformats.org/officeDocument/2006/relationships/image" Target="../media/image26.jpeg"/><Relationship Id="rId10" Type="http://schemas.openxmlformats.org/officeDocument/2006/relationships/image" Target="../media/image21.jpeg"/><Relationship Id="rId19" Type="http://schemas.openxmlformats.org/officeDocument/2006/relationships/image" Target="../media/image30.jpeg"/><Relationship Id="rId4" Type="http://schemas.openxmlformats.org/officeDocument/2006/relationships/image" Target="../media/image15.jpeg"/><Relationship Id="rId9" Type="http://schemas.openxmlformats.org/officeDocument/2006/relationships/image" Target="../media/image20.jpeg"/><Relationship Id="rId14" Type="http://schemas.openxmlformats.org/officeDocument/2006/relationships/image" Target="../media/image25.jpeg"/><Relationship Id="rId22" Type="http://schemas.openxmlformats.org/officeDocument/2006/relationships/image" Target="../media/image33.jpeg"/></Relationships>
</file>

<file path=xl/drawings/_rels/drawing5.xml.rels><?xml version="1.0" encoding="UTF-8" standalone="yes"?>
<Relationships xmlns="http://schemas.openxmlformats.org/package/2006/relationships"><Relationship Id="rId8" Type="http://schemas.openxmlformats.org/officeDocument/2006/relationships/image" Target="../media/image41.png"/><Relationship Id="rId13" Type="http://schemas.openxmlformats.org/officeDocument/2006/relationships/image" Target="../media/image46.png"/><Relationship Id="rId3" Type="http://schemas.openxmlformats.org/officeDocument/2006/relationships/image" Target="../media/image36.png"/><Relationship Id="rId7" Type="http://schemas.openxmlformats.org/officeDocument/2006/relationships/image" Target="../media/image40.png"/><Relationship Id="rId12" Type="http://schemas.openxmlformats.org/officeDocument/2006/relationships/image" Target="../media/image45.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 Id="rId14" Type="http://schemas.openxmlformats.org/officeDocument/2006/relationships/image" Target="../media/image47.png"/></Relationships>
</file>

<file path=xl/drawings/_rels/drawing6.xml.rels><?xml version="1.0" encoding="UTF-8" standalone="yes"?>
<Relationships xmlns="http://schemas.openxmlformats.org/package/2006/relationships"><Relationship Id="rId8" Type="http://schemas.openxmlformats.org/officeDocument/2006/relationships/image" Target="../media/image55.jpeg"/><Relationship Id="rId3" Type="http://schemas.openxmlformats.org/officeDocument/2006/relationships/image" Target="../media/image50.jpeg"/><Relationship Id="rId7" Type="http://schemas.openxmlformats.org/officeDocument/2006/relationships/image" Target="../media/image54.jpeg"/><Relationship Id="rId12" Type="http://schemas.openxmlformats.org/officeDocument/2006/relationships/image" Target="../media/image59.jpeg"/><Relationship Id="rId2" Type="http://schemas.openxmlformats.org/officeDocument/2006/relationships/image" Target="../media/image49.jpeg"/><Relationship Id="rId1" Type="http://schemas.openxmlformats.org/officeDocument/2006/relationships/image" Target="../media/image48.jpeg"/><Relationship Id="rId6" Type="http://schemas.openxmlformats.org/officeDocument/2006/relationships/image" Target="../media/image53.jpeg"/><Relationship Id="rId11" Type="http://schemas.openxmlformats.org/officeDocument/2006/relationships/image" Target="../media/image58.jpeg"/><Relationship Id="rId5" Type="http://schemas.openxmlformats.org/officeDocument/2006/relationships/image" Target="../media/image52.jpeg"/><Relationship Id="rId10" Type="http://schemas.openxmlformats.org/officeDocument/2006/relationships/image" Target="../media/image57.jpeg"/><Relationship Id="rId4" Type="http://schemas.openxmlformats.org/officeDocument/2006/relationships/image" Target="../media/image51.jpeg"/><Relationship Id="rId9" Type="http://schemas.openxmlformats.org/officeDocument/2006/relationships/image" Target="../media/image56.jpeg"/></Relationships>
</file>

<file path=xl/drawings/_rels/drawing7.xml.rels><?xml version="1.0" encoding="UTF-8" standalone="yes"?>
<Relationships xmlns="http://schemas.openxmlformats.org/package/2006/relationships"><Relationship Id="rId8" Type="http://schemas.openxmlformats.org/officeDocument/2006/relationships/image" Target="../media/image67.png"/><Relationship Id="rId13" Type="http://schemas.openxmlformats.org/officeDocument/2006/relationships/image" Target="../media/image72.png"/><Relationship Id="rId3" Type="http://schemas.openxmlformats.org/officeDocument/2006/relationships/image" Target="../media/image62.png"/><Relationship Id="rId7" Type="http://schemas.openxmlformats.org/officeDocument/2006/relationships/image" Target="../media/image66.png"/><Relationship Id="rId12" Type="http://schemas.openxmlformats.org/officeDocument/2006/relationships/image" Target="../media/image71.png"/><Relationship Id="rId2" Type="http://schemas.openxmlformats.org/officeDocument/2006/relationships/image" Target="../media/image61.png"/><Relationship Id="rId1" Type="http://schemas.openxmlformats.org/officeDocument/2006/relationships/image" Target="../media/image60.png"/><Relationship Id="rId6" Type="http://schemas.openxmlformats.org/officeDocument/2006/relationships/image" Target="../media/image65.png"/><Relationship Id="rId11" Type="http://schemas.openxmlformats.org/officeDocument/2006/relationships/image" Target="../media/image70.png"/><Relationship Id="rId5" Type="http://schemas.openxmlformats.org/officeDocument/2006/relationships/image" Target="../media/image64.png"/><Relationship Id="rId10" Type="http://schemas.openxmlformats.org/officeDocument/2006/relationships/image" Target="../media/image69.png"/><Relationship Id="rId4" Type="http://schemas.openxmlformats.org/officeDocument/2006/relationships/image" Target="../media/image63.png"/><Relationship Id="rId9" Type="http://schemas.openxmlformats.org/officeDocument/2006/relationships/image" Target="../media/image68.png"/><Relationship Id="rId14" Type="http://schemas.openxmlformats.org/officeDocument/2006/relationships/image" Target="../media/image73.png"/></Relationships>
</file>

<file path=xl/drawings/_rels/drawing8.xml.rels><?xml version="1.0" encoding="UTF-8" standalone="yes"?>
<Relationships xmlns="http://schemas.openxmlformats.org/package/2006/relationships"><Relationship Id="rId8" Type="http://schemas.openxmlformats.org/officeDocument/2006/relationships/image" Target="../media/image81.png"/><Relationship Id="rId13" Type="http://schemas.openxmlformats.org/officeDocument/2006/relationships/image" Target="../media/image86.png"/><Relationship Id="rId3" Type="http://schemas.openxmlformats.org/officeDocument/2006/relationships/image" Target="../media/image76.png"/><Relationship Id="rId7" Type="http://schemas.openxmlformats.org/officeDocument/2006/relationships/image" Target="../media/image80.png"/><Relationship Id="rId12" Type="http://schemas.openxmlformats.org/officeDocument/2006/relationships/image" Target="../media/image85.png"/><Relationship Id="rId2" Type="http://schemas.openxmlformats.org/officeDocument/2006/relationships/image" Target="../media/image75.png"/><Relationship Id="rId16" Type="http://schemas.openxmlformats.org/officeDocument/2006/relationships/image" Target="../media/image89.png"/><Relationship Id="rId1" Type="http://schemas.openxmlformats.org/officeDocument/2006/relationships/image" Target="../media/image74.png"/><Relationship Id="rId6" Type="http://schemas.openxmlformats.org/officeDocument/2006/relationships/image" Target="../media/image79.png"/><Relationship Id="rId11" Type="http://schemas.openxmlformats.org/officeDocument/2006/relationships/image" Target="../media/image84.png"/><Relationship Id="rId5" Type="http://schemas.openxmlformats.org/officeDocument/2006/relationships/image" Target="../media/image78.png"/><Relationship Id="rId15" Type="http://schemas.openxmlformats.org/officeDocument/2006/relationships/image" Target="../media/image88.png"/><Relationship Id="rId10" Type="http://schemas.openxmlformats.org/officeDocument/2006/relationships/image" Target="../media/image83.png"/><Relationship Id="rId4" Type="http://schemas.openxmlformats.org/officeDocument/2006/relationships/image" Target="../media/image77.png"/><Relationship Id="rId9" Type="http://schemas.openxmlformats.org/officeDocument/2006/relationships/image" Target="../media/image82.png"/><Relationship Id="rId14" Type="http://schemas.openxmlformats.org/officeDocument/2006/relationships/image" Target="../media/image8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0.png"/><Relationship Id="rId1" Type="http://schemas.openxmlformats.org/officeDocument/2006/relationships/hyperlink" Target="https://qiita-user-contents.imgix.net/https%3A%2F%2Fqiita-image-store.s3.amazonaws.com%2F0%2F86216%2F8c698498-7df0-29cd-c983-c2e534e4ceb9.png?ixlib=rb-1.2.2&amp;auto=format&amp;gif-q=60&amp;q=75&amp;s=7faf1e63d917c7707de60c90a4f5db69" TargetMode="External"/></Relationships>
</file>

<file path=xl/drawings/drawing1.xml><?xml version="1.0" encoding="utf-8"?>
<xdr:wsDr xmlns:xdr="http://schemas.openxmlformats.org/drawingml/2006/spreadsheetDrawing" xmlns:a="http://schemas.openxmlformats.org/drawingml/2006/main">
  <xdr:twoCellAnchor>
    <xdr:from>
      <xdr:col>7</xdr:col>
      <xdr:colOff>15240</xdr:colOff>
      <xdr:row>12</xdr:row>
      <xdr:rowOff>45720</xdr:rowOff>
    </xdr:from>
    <xdr:to>
      <xdr:col>15</xdr:col>
      <xdr:colOff>586740</xdr:colOff>
      <xdr:row>21</xdr:row>
      <xdr:rowOff>190500</xdr:rowOff>
    </xdr:to>
    <xdr:sp macro="" textlink="">
      <xdr:nvSpPr>
        <xdr:cNvPr id="2" name="テキスト ボックス 1">
          <a:extLst>
            <a:ext uri="{FF2B5EF4-FFF2-40B4-BE49-F238E27FC236}">
              <a16:creationId xmlns:a16="http://schemas.microsoft.com/office/drawing/2014/main" id="{EE867CA1-326C-4745-92BC-E08BE11BE7B9}"/>
            </a:ext>
          </a:extLst>
        </xdr:cNvPr>
        <xdr:cNvSpPr txBox="1"/>
      </xdr:nvSpPr>
      <xdr:spPr>
        <a:xfrm>
          <a:off x="5532120" y="2811780"/>
          <a:ext cx="5935980" cy="2217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全体の平均と分散に対して、要因</a:t>
          </a:r>
          <a:r>
            <a:rPr kumimoji="1" lang="en-US" altLang="ja-JP" sz="1100"/>
            <a:t>1</a:t>
          </a:r>
          <a:r>
            <a:rPr kumimoji="1" lang="ja-JP" altLang="en-US" sz="1100"/>
            <a:t>から</a:t>
          </a:r>
          <a:r>
            <a:rPr kumimoji="1" lang="en-US" altLang="ja-JP" sz="1100"/>
            <a:t>3</a:t>
          </a:r>
          <a:r>
            <a:rPr kumimoji="1" lang="ja-JP" altLang="en-US" sz="1100"/>
            <a:t>を選択して、分析を行う。</a:t>
          </a:r>
          <a:endParaRPr kumimoji="1" lang="en-US" altLang="ja-JP" sz="1100"/>
        </a:p>
        <a:p>
          <a:r>
            <a:rPr kumimoji="1" lang="ja-JP" altLang="en-US" sz="1100"/>
            <a:t>この要因によって誤差によって生じる分散への影響よりも、これらの要因の違いによる影響が大きければ、</a:t>
          </a:r>
          <a:r>
            <a:rPr kumimoji="1" lang="en-US" altLang="ja-JP" sz="1100"/>
            <a:t>F</a:t>
          </a:r>
          <a:r>
            <a:rPr kumimoji="1" lang="ja-JP" altLang="en-US" sz="1100"/>
            <a:t>値は大きくなる。</a:t>
          </a:r>
          <a:endParaRPr kumimoji="1" lang="en-US" altLang="ja-JP" sz="1100"/>
        </a:p>
        <a:p>
          <a:r>
            <a:rPr kumimoji="1" lang="ja-JP" altLang="en-US" sz="1100"/>
            <a:t>この</a:t>
          </a:r>
          <a:r>
            <a:rPr kumimoji="1" lang="en-US" altLang="ja-JP" sz="1100"/>
            <a:t>F</a:t>
          </a:r>
          <a:r>
            <a:rPr kumimoji="1" lang="ja-JP" altLang="en-US" sz="1100"/>
            <a:t>値が、統計学で一般的に平均値の取りうる範囲が偶然性の範囲９</a:t>
          </a:r>
          <a:r>
            <a:rPr kumimoji="1" lang="en-US" altLang="ja-JP" sz="1100"/>
            <a:t>5</a:t>
          </a:r>
          <a:r>
            <a:rPr kumimoji="1" lang="ja-JP" altLang="en-US" sz="1100"/>
            <a:t>％以内に入っているかどうかを調べる。</a:t>
          </a:r>
          <a:r>
            <a:rPr kumimoji="1" lang="en-US" altLang="ja-JP" sz="1100"/>
            <a:t>F</a:t>
          </a:r>
          <a:r>
            <a:rPr kumimoji="1" lang="ja-JP" altLang="en-US" sz="1100"/>
            <a:t>（分子の自由度、分母の自由度）</a:t>
          </a:r>
          <a:r>
            <a:rPr kumimoji="1" lang="en-US" altLang="ja-JP" sz="1100"/>
            <a:t>0.05</a:t>
          </a:r>
          <a:r>
            <a:rPr kumimoji="1" lang="ja-JP" altLang="en-US" sz="1100"/>
            <a:t>というのは、このデータが理想的に分布した場合、確率的に偶然性の範囲の</a:t>
          </a:r>
          <a:r>
            <a:rPr kumimoji="1" lang="en-US" altLang="ja-JP" sz="1100"/>
            <a:t>95</a:t>
          </a:r>
          <a:r>
            <a:rPr kumimoji="1" lang="ja-JP" altLang="en-US" sz="1100"/>
            <a:t>％（</a:t>
          </a:r>
          <a:r>
            <a:rPr kumimoji="1" lang="en-US" altLang="ja-JP" sz="1100"/>
            <a:t>1-0.05</a:t>
          </a:r>
          <a:r>
            <a:rPr kumimoji="1" lang="ja-JP" altLang="en-US" sz="1100"/>
            <a:t>＝</a:t>
          </a:r>
          <a:r>
            <a:rPr kumimoji="1" lang="en-US" altLang="ja-JP" sz="1100"/>
            <a:t>0.95</a:t>
          </a:r>
          <a:r>
            <a:rPr kumimoji="1" lang="ja-JP" altLang="en-US" sz="1100"/>
            <a:t>）の上限にあたる値と比較して、十分大きければ、この</a:t>
          </a:r>
          <a:r>
            <a:rPr kumimoji="1" lang="en-US" altLang="ja-JP" sz="1100"/>
            <a:t>F</a:t>
          </a:r>
          <a:r>
            <a:rPr kumimoji="1" lang="ja-JP" altLang="en-US" sz="1100"/>
            <a:t>値をもたらした要因の影響は、有意な影響（効果）がある、と表現する。カレーのスープの成分のうち、</a:t>
          </a:r>
          <a:r>
            <a:rPr kumimoji="1" lang="en-US" altLang="ja-JP" sz="1100"/>
            <a:t>3</a:t>
          </a:r>
          <a:r>
            <a:rPr kumimoji="1" lang="ja-JP" altLang="en-US" sz="1100"/>
            <a:t>種類の組み合わせを考えた場合、誤差の範囲を超える有意な影響力があるか、などの統計学的判定を下せるのだ。</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651387</xdr:colOff>
      <xdr:row>6</xdr:row>
      <xdr:rowOff>73743</xdr:rowOff>
    </xdr:from>
    <xdr:to>
      <xdr:col>1</xdr:col>
      <xdr:colOff>6663567</xdr:colOff>
      <xdr:row>15</xdr:row>
      <xdr:rowOff>226389</xdr:rowOff>
    </xdr:to>
    <xdr:pic>
      <xdr:nvPicPr>
        <xdr:cNvPr id="2" name="図 1">
          <a:extLst>
            <a:ext uri="{FF2B5EF4-FFF2-40B4-BE49-F238E27FC236}">
              <a16:creationId xmlns:a16="http://schemas.microsoft.com/office/drawing/2014/main" id="{19875601-51FE-417A-A81F-E4580DB00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387" y="7361904"/>
          <a:ext cx="6688148" cy="2254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6195060</xdr:colOff>
      <xdr:row>46</xdr:row>
      <xdr:rowOff>815340</xdr:rowOff>
    </xdr:to>
    <xdr:pic>
      <xdr:nvPicPr>
        <xdr:cNvPr id="5" name="図 4" descr="図　二項分布から正規分布へ">
          <a:extLst>
            <a:ext uri="{FF2B5EF4-FFF2-40B4-BE49-F238E27FC236}">
              <a16:creationId xmlns:a16="http://schemas.microsoft.com/office/drawing/2014/main" id="{7CB0D95D-9F0F-4654-B19E-83C1F19781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 y="23599140"/>
          <a:ext cx="6195060" cy="442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xdr:row>
      <xdr:rowOff>0</xdr:rowOff>
    </xdr:from>
    <xdr:to>
      <xdr:col>1</xdr:col>
      <xdr:colOff>1905000</xdr:colOff>
      <xdr:row>54</xdr:row>
      <xdr:rowOff>0</xdr:rowOff>
    </xdr:to>
    <xdr:pic>
      <xdr:nvPicPr>
        <xdr:cNvPr id="6" name="図 5" descr="統計の落とし穴と蜘蛛の糸イラスト">
          <a:extLst>
            <a:ext uri="{FF2B5EF4-FFF2-40B4-BE49-F238E27FC236}">
              <a16:creationId xmlns:a16="http://schemas.microsoft.com/office/drawing/2014/main" id="{BEFF78CE-4CC4-4EDA-8B19-EC83B161C3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 y="32224980"/>
          <a:ext cx="1905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69</xdr:row>
      <xdr:rowOff>0</xdr:rowOff>
    </xdr:from>
    <xdr:to>
      <xdr:col>1</xdr:col>
      <xdr:colOff>5250180</xdr:colOff>
      <xdr:row>78</xdr:row>
      <xdr:rowOff>426720</xdr:rowOff>
    </xdr:to>
    <xdr:pic>
      <xdr:nvPicPr>
        <xdr:cNvPr id="7" name="図 6" descr="図1　ウェルドンの観測データにピアソンが正規分布曲線をあてはめた例">
          <a:extLst>
            <a:ext uri="{FF2B5EF4-FFF2-40B4-BE49-F238E27FC236}">
              <a16:creationId xmlns:a16="http://schemas.microsoft.com/office/drawing/2014/main" id="{C72F3848-6431-4E8C-8896-F75F9D8D29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 y="40370760"/>
          <a:ext cx="5250180" cy="432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83</xdr:row>
      <xdr:rowOff>0</xdr:rowOff>
    </xdr:from>
    <xdr:to>
      <xdr:col>1</xdr:col>
      <xdr:colOff>6842760</xdr:colOff>
      <xdr:row>86</xdr:row>
      <xdr:rowOff>327660</xdr:rowOff>
    </xdr:to>
    <xdr:pic>
      <xdr:nvPicPr>
        <xdr:cNvPr id="8" name="図 7" descr="図2　正規分布曲線の位置／形状変化とパラメーターの関係">
          <a:extLst>
            <a:ext uri="{FF2B5EF4-FFF2-40B4-BE49-F238E27FC236}">
              <a16:creationId xmlns:a16="http://schemas.microsoft.com/office/drawing/2014/main" id="{2406308E-8005-4264-BD26-02DC80D082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0560" y="50322480"/>
          <a:ext cx="684276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190500</xdr:colOff>
      <xdr:row>17</xdr:row>
      <xdr:rowOff>106680</xdr:rowOff>
    </xdr:from>
    <xdr:to>
      <xdr:col>5</xdr:col>
      <xdr:colOff>114300</xdr:colOff>
      <xdr:row>26</xdr:row>
      <xdr:rowOff>967740</xdr:rowOff>
    </xdr:to>
    <xdr:pic>
      <xdr:nvPicPr>
        <xdr:cNvPr id="8" name="table" descr="表　栽培土壌条件を変えたときのある作物収量データ">
          <a:extLst>
            <a:ext uri="{FF2B5EF4-FFF2-40B4-BE49-F238E27FC236}">
              <a16:creationId xmlns:a16="http://schemas.microsoft.com/office/drawing/2014/main" id="{47A656F4-0E8A-41FC-B2CD-419273FEB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1940" y="17312640"/>
          <a:ext cx="1935480" cy="571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1295400</xdr:colOff>
      <xdr:row>27</xdr:row>
      <xdr:rowOff>53340</xdr:rowOff>
    </xdr:from>
    <xdr:to>
      <xdr:col>1</xdr:col>
      <xdr:colOff>3307080</xdr:colOff>
      <xdr:row>31</xdr:row>
      <xdr:rowOff>967740</xdr:rowOff>
    </xdr:to>
    <xdr:pic>
      <xdr:nvPicPr>
        <xdr:cNvPr id="9" name="fig1" descr="図1　粘土（ clay） で栽培された10標本の収量の散布図">
          <a:extLst>
            <a:ext uri="{FF2B5EF4-FFF2-40B4-BE49-F238E27FC236}">
              <a16:creationId xmlns:a16="http://schemas.microsoft.com/office/drawing/2014/main" id="{0CCA4151-3E4B-4CF8-AB40-87C50B8775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5960" y="23629620"/>
          <a:ext cx="2011680"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655320</xdr:colOff>
      <xdr:row>26</xdr:row>
      <xdr:rowOff>1493520</xdr:rowOff>
    </xdr:from>
    <xdr:to>
      <xdr:col>1</xdr:col>
      <xdr:colOff>1348740</xdr:colOff>
      <xdr:row>31</xdr:row>
      <xdr:rowOff>655320</xdr:rowOff>
    </xdr:to>
    <xdr:pic>
      <xdr:nvPicPr>
        <xdr:cNvPr id="10" name="fig2" descr="図2　散布図（図1）の枝葉表示">
          <a:extLst>
            <a:ext uri="{FF2B5EF4-FFF2-40B4-BE49-F238E27FC236}">
              <a16:creationId xmlns:a16="http://schemas.microsoft.com/office/drawing/2014/main" id="{C22DBD2C-0230-4DB9-8EE6-7FE2D86A0A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5320" y="23553420"/>
          <a:ext cx="1363980" cy="1897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3756660</xdr:colOff>
      <xdr:row>26</xdr:row>
      <xdr:rowOff>1470660</xdr:rowOff>
    </xdr:from>
    <xdr:to>
      <xdr:col>1</xdr:col>
      <xdr:colOff>5265420</xdr:colOff>
      <xdr:row>31</xdr:row>
      <xdr:rowOff>746760</xdr:rowOff>
    </xdr:to>
    <xdr:pic>
      <xdr:nvPicPr>
        <xdr:cNvPr id="11" name="fig3" descr="図3　枝葉表示（図2）に基づく箱ひげ図">
          <a:extLst>
            <a:ext uri="{FF2B5EF4-FFF2-40B4-BE49-F238E27FC236}">
              <a16:creationId xmlns:a16="http://schemas.microsoft.com/office/drawing/2014/main" id="{00C12D69-EAE5-4AB4-9AD7-A8A84BDCAB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27220" y="23530560"/>
          <a:ext cx="1508760"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213360</xdr:colOff>
      <xdr:row>28</xdr:row>
      <xdr:rowOff>83820</xdr:rowOff>
    </xdr:from>
    <xdr:to>
      <xdr:col>5</xdr:col>
      <xdr:colOff>601980</xdr:colOff>
      <xdr:row>32</xdr:row>
      <xdr:rowOff>106680</xdr:rowOff>
    </xdr:to>
    <xdr:pic>
      <xdr:nvPicPr>
        <xdr:cNvPr id="12" name="fig4" descr="図4　データセット全体の散布図">
          <a:extLst>
            <a:ext uri="{FF2B5EF4-FFF2-40B4-BE49-F238E27FC236}">
              <a16:creationId xmlns:a16="http://schemas.microsoft.com/office/drawing/2014/main" id="{E5AD20A4-64D5-4BCB-97D6-656B5223199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23964900"/>
          <a:ext cx="2400300"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434340</xdr:colOff>
      <xdr:row>35</xdr:row>
      <xdr:rowOff>266700</xdr:rowOff>
    </xdr:from>
    <xdr:to>
      <xdr:col>6</xdr:col>
      <xdr:colOff>76200</xdr:colOff>
      <xdr:row>37</xdr:row>
      <xdr:rowOff>800100</xdr:rowOff>
    </xdr:to>
    <xdr:pic>
      <xdr:nvPicPr>
        <xdr:cNvPr id="13" name="fig5" descr="図5　データセット全体の箱ひげ図">
          <a:extLst>
            <a:ext uri="{FF2B5EF4-FFF2-40B4-BE49-F238E27FC236}">
              <a16:creationId xmlns:a16="http://schemas.microsoft.com/office/drawing/2014/main" id="{4A132DDB-39D5-4E13-A993-6BAD666D922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45780" y="26281380"/>
          <a:ext cx="2324100" cy="230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0</xdr:rowOff>
    </xdr:from>
    <xdr:to>
      <xdr:col>1</xdr:col>
      <xdr:colOff>2636520</xdr:colOff>
      <xdr:row>67</xdr:row>
      <xdr:rowOff>1531620</xdr:rowOff>
    </xdr:to>
    <xdr:pic>
      <xdr:nvPicPr>
        <xdr:cNvPr id="20" name="図 19" descr="バケツとサーチライト">
          <a:extLst>
            <a:ext uri="{FF2B5EF4-FFF2-40B4-BE49-F238E27FC236}">
              <a16:creationId xmlns:a16="http://schemas.microsoft.com/office/drawing/2014/main" id="{9E5D5423-0695-4DDF-B60B-0C589E240A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 y="48508920"/>
          <a:ext cx="2636520" cy="153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1</xdr:col>
      <xdr:colOff>2819400</xdr:colOff>
      <xdr:row>75</xdr:row>
      <xdr:rowOff>1371600</xdr:rowOff>
    </xdr:to>
    <xdr:pic>
      <xdr:nvPicPr>
        <xdr:cNvPr id="21" name="図 20" descr="図1　全30標本の収量データを図示（栽培土壌条件ごとに異なる記号を使用）">
          <a:extLst>
            <a:ext uri="{FF2B5EF4-FFF2-40B4-BE49-F238E27FC236}">
              <a16:creationId xmlns:a16="http://schemas.microsoft.com/office/drawing/2014/main" id="{09C253A0-00F7-4B84-B285-23D4567C6B2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70560" y="51465480"/>
          <a:ext cx="281940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3048000</xdr:colOff>
      <xdr:row>70</xdr:row>
      <xdr:rowOff>1173480</xdr:rowOff>
    </xdr:from>
    <xdr:to>
      <xdr:col>1</xdr:col>
      <xdr:colOff>5760720</xdr:colOff>
      <xdr:row>75</xdr:row>
      <xdr:rowOff>1219200</xdr:rowOff>
    </xdr:to>
    <xdr:pic>
      <xdr:nvPicPr>
        <xdr:cNvPr id="22" name="図 21" descr="図2　図1に総平均（太実線）を記入">
          <a:extLst>
            <a:ext uri="{FF2B5EF4-FFF2-40B4-BE49-F238E27FC236}">
              <a16:creationId xmlns:a16="http://schemas.microsoft.com/office/drawing/2014/main" id="{D6C9F809-2F6C-4682-BB71-1BCA846CEDA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18560" y="53515260"/>
          <a:ext cx="271272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609600</xdr:colOff>
      <xdr:row>75</xdr:row>
      <xdr:rowOff>1531620</xdr:rowOff>
    </xdr:from>
    <xdr:to>
      <xdr:col>1</xdr:col>
      <xdr:colOff>2667000</xdr:colOff>
      <xdr:row>75</xdr:row>
      <xdr:rowOff>3779520</xdr:rowOff>
    </xdr:to>
    <xdr:pic>
      <xdr:nvPicPr>
        <xdr:cNvPr id="23" name="図 22" descr="図3　図2の総平均（ 太実線）から各データへの全偏差（ 太点線） を記入">
          <a:extLst>
            <a:ext uri="{FF2B5EF4-FFF2-40B4-BE49-F238E27FC236}">
              <a16:creationId xmlns:a16="http://schemas.microsoft.com/office/drawing/2014/main" id="{22EB7484-7905-4F59-BC40-6D98EF033E3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09600" y="56113680"/>
          <a:ext cx="2727960"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2987040</xdr:colOff>
      <xdr:row>75</xdr:row>
      <xdr:rowOff>1485900</xdr:rowOff>
    </xdr:from>
    <xdr:to>
      <xdr:col>1</xdr:col>
      <xdr:colOff>5654040</xdr:colOff>
      <xdr:row>75</xdr:row>
      <xdr:rowOff>3733800</xdr:rowOff>
    </xdr:to>
    <xdr:pic>
      <xdr:nvPicPr>
        <xdr:cNvPr id="24" name="図 23" descr="図4　図2に各水準の処理平均（細実線）を記入">
          <a:extLst>
            <a:ext uri="{FF2B5EF4-FFF2-40B4-BE49-F238E27FC236}">
              <a16:creationId xmlns:a16="http://schemas.microsoft.com/office/drawing/2014/main" id="{B5025E49-2D97-49BE-B867-A5E134308F5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657600" y="56067960"/>
          <a:ext cx="2667000"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5966460</xdr:colOff>
      <xdr:row>75</xdr:row>
      <xdr:rowOff>1455420</xdr:rowOff>
    </xdr:from>
    <xdr:to>
      <xdr:col>4</xdr:col>
      <xdr:colOff>236220</xdr:colOff>
      <xdr:row>75</xdr:row>
      <xdr:rowOff>3802380</xdr:rowOff>
    </xdr:to>
    <xdr:pic>
      <xdr:nvPicPr>
        <xdr:cNvPr id="25" name="図 24" descr="図5　各処理平均を基準として水準内のデータの誤差偏差（細点線）を図示">
          <a:extLst>
            <a:ext uri="{FF2B5EF4-FFF2-40B4-BE49-F238E27FC236}">
              <a16:creationId xmlns:a16="http://schemas.microsoft.com/office/drawing/2014/main" id="{2393F903-5AF3-47DF-B1E4-6BA2609F671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37020" y="56037480"/>
          <a:ext cx="2651760" cy="2346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114</xdr:row>
      <xdr:rowOff>0</xdr:rowOff>
    </xdr:from>
    <xdr:to>
      <xdr:col>1</xdr:col>
      <xdr:colOff>5059680</xdr:colOff>
      <xdr:row>119</xdr:row>
      <xdr:rowOff>883920</xdr:rowOff>
    </xdr:to>
    <xdr:pic>
      <xdr:nvPicPr>
        <xdr:cNvPr id="26" name="図 25" descr="図1　4通りの仮想的化学実験での反応基質量と生成物量の観察データの散布図">
          <a:extLst>
            <a:ext uri="{FF2B5EF4-FFF2-40B4-BE49-F238E27FC236}">
              <a16:creationId xmlns:a16="http://schemas.microsoft.com/office/drawing/2014/main" id="{8F8B17B5-59AC-4DCE-8706-6A3155B2319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0560" y="80124300"/>
          <a:ext cx="5059680" cy="468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117</xdr:row>
      <xdr:rowOff>0</xdr:rowOff>
    </xdr:from>
    <xdr:to>
      <xdr:col>1</xdr:col>
      <xdr:colOff>5143500</xdr:colOff>
      <xdr:row>122</xdr:row>
      <xdr:rowOff>320040</xdr:rowOff>
    </xdr:to>
    <xdr:pic>
      <xdr:nvPicPr>
        <xdr:cNvPr id="27" name="図 26" descr="図2　仮想的化学実験（図1）での散布図を作成する際に私が用いた比例関係式のグラフを重ね書きした">
          <a:extLst>
            <a:ext uri="{FF2B5EF4-FFF2-40B4-BE49-F238E27FC236}">
              <a16:creationId xmlns:a16="http://schemas.microsoft.com/office/drawing/2014/main" id="{C23D07D2-AA78-4FFC-A2DA-5DFBB29440F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0560" y="82372200"/>
          <a:ext cx="514350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128</xdr:row>
      <xdr:rowOff>0</xdr:rowOff>
    </xdr:from>
    <xdr:to>
      <xdr:col>1</xdr:col>
      <xdr:colOff>5097780</xdr:colOff>
      <xdr:row>133</xdr:row>
      <xdr:rowOff>1280160</xdr:rowOff>
    </xdr:to>
    <xdr:pic>
      <xdr:nvPicPr>
        <xdr:cNvPr id="28" name="図 27" descr="図3　二変量間の関係を示すいくつかの散布図">
          <a:extLst>
            <a:ext uri="{FF2B5EF4-FFF2-40B4-BE49-F238E27FC236}">
              <a16:creationId xmlns:a16="http://schemas.microsoft.com/office/drawing/2014/main" id="{03F74A71-C227-40EF-A63E-EF30EEF091C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0560" y="92918280"/>
          <a:ext cx="5097780" cy="446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132</xdr:row>
      <xdr:rowOff>0</xdr:rowOff>
    </xdr:from>
    <xdr:to>
      <xdr:col>1</xdr:col>
      <xdr:colOff>5074920</xdr:colOff>
      <xdr:row>136</xdr:row>
      <xdr:rowOff>464820</xdr:rowOff>
    </xdr:to>
    <xdr:pic>
      <xdr:nvPicPr>
        <xdr:cNvPr id="29" name="図 28" descr="図4　図3の散布図を作成する際に用いた関係式のグラフを重ね書きした">
          <a:extLst>
            <a:ext uri="{FF2B5EF4-FFF2-40B4-BE49-F238E27FC236}">
              <a16:creationId xmlns:a16="http://schemas.microsoft.com/office/drawing/2014/main" id="{4D820F49-8ADF-439A-A422-70C8AD020CF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70560" y="95874840"/>
          <a:ext cx="5074920" cy="445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138</xdr:row>
      <xdr:rowOff>0</xdr:rowOff>
    </xdr:from>
    <xdr:to>
      <xdr:col>1</xdr:col>
      <xdr:colOff>1478280</xdr:colOff>
      <xdr:row>143</xdr:row>
      <xdr:rowOff>114300</xdr:rowOff>
    </xdr:to>
    <xdr:pic>
      <xdr:nvPicPr>
        <xdr:cNvPr id="30" name="図 29" descr="統計の落とし穴と蜘蛛の糸イラスト">
          <a:extLst>
            <a:ext uri="{FF2B5EF4-FFF2-40B4-BE49-F238E27FC236}">
              <a16:creationId xmlns:a16="http://schemas.microsoft.com/office/drawing/2014/main" id="{294011EF-7DF9-4C76-B7E1-5FE3F11F5FC6}"/>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 y="102565200"/>
          <a:ext cx="1478280"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155</xdr:row>
      <xdr:rowOff>0</xdr:rowOff>
    </xdr:from>
    <xdr:to>
      <xdr:col>1</xdr:col>
      <xdr:colOff>2141220</xdr:colOff>
      <xdr:row>163</xdr:row>
      <xdr:rowOff>1051560</xdr:rowOff>
    </xdr:to>
    <xdr:pic>
      <xdr:nvPicPr>
        <xdr:cNvPr id="31" name="図 30" descr="表　栽培土壌条件を変えたときのある作物収量データ">
          <a:extLst>
            <a:ext uri="{FF2B5EF4-FFF2-40B4-BE49-F238E27FC236}">
              <a16:creationId xmlns:a16="http://schemas.microsoft.com/office/drawing/2014/main" id="{F0614662-7796-4460-84EA-891AB784CD9F}"/>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0560" y="109750860"/>
          <a:ext cx="2141220" cy="6309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168</xdr:row>
      <xdr:rowOff>0</xdr:rowOff>
    </xdr:from>
    <xdr:to>
      <xdr:col>1</xdr:col>
      <xdr:colOff>2560320</xdr:colOff>
      <xdr:row>170</xdr:row>
      <xdr:rowOff>7620</xdr:rowOff>
    </xdr:to>
    <xdr:pic>
      <xdr:nvPicPr>
        <xdr:cNvPr id="32" name="図 31" descr="表">
          <a:extLst>
            <a:ext uri="{FF2B5EF4-FFF2-40B4-BE49-F238E27FC236}">
              <a16:creationId xmlns:a16="http://schemas.microsoft.com/office/drawing/2014/main" id="{2D45971C-83F3-402A-A29B-98A4ECA4AF9A}"/>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0560" y="119390160"/>
          <a:ext cx="256032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1</xdr:col>
      <xdr:colOff>2887980</xdr:colOff>
      <xdr:row>176</xdr:row>
      <xdr:rowOff>137160</xdr:rowOff>
    </xdr:to>
    <xdr:pic>
      <xdr:nvPicPr>
        <xdr:cNvPr id="33" name="図 32" descr="図1　ある花の2 種類の計測データに関する蜂群図">
          <a:extLst>
            <a:ext uri="{FF2B5EF4-FFF2-40B4-BE49-F238E27FC236}">
              <a16:creationId xmlns:a16="http://schemas.microsoft.com/office/drawing/2014/main" id="{4CCA9E09-F410-49EC-A10D-76AD7000318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0560" y="120075960"/>
          <a:ext cx="2887980" cy="326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171</xdr:row>
      <xdr:rowOff>0</xdr:rowOff>
    </xdr:from>
    <xdr:to>
      <xdr:col>1</xdr:col>
      <xdr:colOff>2887980</xdr:colOff>
      <xdr:row>176</xdr:row>
      <xdr:rowOff>365760</xdr:rowOff>
    </xdr:to>
    <xdr:pic>
      <xdr:nvPicPr>
        <xdr:cNvPr id="34" name="図 33" descr="図2　各計測データの平均値によってセンタリングした蜂群図">
          <a:extLst>
            <a:ext uri="{FF2B5EF4-FFF2-40B4-BE49-F238E27FC236}">
              <a16:creationId xmlns:a16="http://schemas.microsoft.com/office/drawing/2014/main" id="{D7DA9272-84E2-4C5E-A2AB-2B7238C26C92}"/>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70560" y="120304560"/>
          <a:ext cx="2887980" cy="326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173</xdr:row>
      <xdr:rowOff>0</xdr:rowOff>
    </xdr:from>
    <xdr:to>
      <xdr:col>1</xdr:col>
      <xdr:colOff>2674620</xdr:colOff>
      <xdr:row>175</xdr:row>
      <xdr:rowOff>144780</xdr:rowOff>
    </xdr:to>
    <xdr:pic>
      <xdr:nvPicPr>
        <xdr:cNvPr id="35" name="図 34" descr="統計の落とし穴と蜘蛛の糸イラスト">
          <a:extLst>
            <a:ext uri="{FF2B5EF4-FFF2-40B4-BE49-F238E27FC236}">
              <a16:creationId xmlns:a16="http://schemas.microsoft.com/office/drawing/2014/main" id="{004DE4E0-3535-420F-AB1C-BD24733B82EA}"/>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70560" y="121638060"/>
          <a:ext cx="267462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189</xdr:row>
      <xdr:rowOff>0</xdr:rowOff>
    </xdr:from>
    <xdr:to>
      <xdr:col>1</xdr:col>
      <xdr:colOff>6362700</xdr:colOff>
      <xdr:row>194</xdr:row>
      <xdr:rowOff>160020</xdr:rowOff>
    </xdr:to>
    <xdr:pic>
      <xdr:nvPicPr>
        <xdr:cNvPr id="39" name="図 38" descr="図1 データ数に影響される平方和の例">
          <a:extLst>
            <a:ext uri="{FF2B5EF4-FFF2-40B4-BE49-F238E27FC236}">
              <a16:creationId xmlns:a16="http://schemas.microsoft.com/office/drawing/2014/main" id="{54F65C9E-6469-4F2B-904E-FA53F3E712B5}"/>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70560" y="131064000"/>
          <a:ext cx="6362700" cy="356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197</xdr:row>
      <xdr:rowOff>0</xdr:rowOff>
    </xdr:from>
    <xdr:to>
      <xdr:col>1</xdr:col>
      <xdr:colOff>6294120</xdr:colOff>
      <xdr:row>204</xdr:row>
      <xdr:rowOff>480060</xdr:rowOff>
    </xdr:to>
    <xdr:pic>
      <xdr:nvPicPr>
        <xdr:cNvPr id="40" name="図 39" descr="図2 平方和をn － 1 で割る理由">
          <a:extLst>
            <a:ext uri="{FF2B5EF4-FFF2-40B4-BE49-F238E27FC236}">
              <a16:creationId xmlns:a16="http://schemas.microsoft.com/office/drawing/2014/main" id="{D6B61407-1AE6-4752-A495-CDEC129F123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70560" y="138051540"/>
          <a:ext cx="6294120" cy="3345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199</xdr:row>
      <xdr:rowOff>0</xdr:rowOff>
    </xdr:from>
    <xdr:to>
      <xdr:col>1</xdr:col>
      <xdr:colOff>1432560</xdr:colOff>
      <xdr:row>203</xdr:row>
      <xdr:rowOff>426720</xdr:rowOff>
    </xdr:to>
    <xdr:pic>
      <xdr:nvPicPr>
        <xdr:cNvPr id="41" name="図 40" descr="統計の落とし穴と蜘蛛の糸イラスト">
          <a:extLst>
            <a:ext uri="{FF2B5EF4-FFF2-40B4-BE49-F238E27FC236}">
              <a16:creationId xmlns:a16="http://schemas.microsoft.com/office/drawing/2014/main" id="{105D90B9-DB5C-4765-B26D-51E26E60559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70560" y="138722100"/>
          <a:ext cx="1432560"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3</xdr:col>
      <xdr:colOff>144780</xdr:colOff>
      <xdr:row>12</xdr:row>
      <xdr:rowOff>3848100</xdr:rowOff>
    </xdr:to>
    <xdr:pic>
      <xdr:nvPicPr>
        <xdr:cNvPr id="2" name="図 1" descr="図1　確率分布チャート">
          <a:extLst>
            <a:ext uri="{FF2B5EF4-FFF2-40B4-BE49-F238E27FC236}">
              <a16:creationId xmlns:a16="http://schemas.microsoft.com/office/drawing/2014/main" id="{44C92C8B-9A9B-453B-AC73-39B971FC19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32514540"/>
          <a:ext cx="6477000" cy="407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3</xdr:col>
      <xdr:colOff>205740</xdr:colOff>
      <xdr:row>22</xdr:row>
      <xdr:rowOff>1714500</xdr:rowOff>
    </xdr:to>
    <xdr:pic>
      <xdr:nvPicPr>
        <xdr:cNvPr id="3" name="図 2" descr="図2　中心極限定理の威力">
          <a:extLst>
            <a:ext uri="{FF2B5EF4-FFF2-40B4-BE49-F238E27FC236}">
              <a16:creationId xmlns:a16="http://schemas.microsoft.com/office/drawing/2014/main" id="{CF41B4A9-D544-43CD-9219-47A24DF913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 y="68000880"/>
          <a:ext cx="6537960" cy="7147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3284220</xdr:colOff>
      <xdr:row>47</xdr:row>
      <xdr:rowOff>754380</xdr:rowOff>
    </xdr:to>
    <xdr:pic>
      <xdr:nvPicPr>
        <xdr:cNvPr id="4" name="図 3" descr="図1　殺虫剤試験での試験区の無作為化配置">
          <a:extLst>
            <a:ext uri="{FF2B5EF4-FFF2-40B4-BE49-F238E27FC236}">
              <a16:creationId xmlns:a16="http://schemas.microsoft.com/office/drawing/2014/main" id="{9D8F388E-0740-4C56-9852-D347A20749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 y="88498680"/>
          <a:ext cx="3284220" cy="12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3032760</xdr:colOff>
      <xdr:row>47</xdr:row>
      <xdr:rowOff>982980</xdr:rowOff>
    </xdr:to>
    <xdr:pic>
      <xdr:nvPicPr>
        <xdr:cNvPr id="5" name="図 4" descr="図2　無作為化されていない試験区配置">
          <a:extLst>
            <a:ext uri="{FF2B5EF4-FFF2-40B4-BE49-F238E27FC236}">
              <a16:creationId xmlns:a16="http://schemas.microsoft.com/office/drawing/2014/main" id="{A746B103-C49B-4477-AF91-56473C2D75D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 y="88727280"/>
          <a:ext cx="3032760" cy="1211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xdr:row>
      <xdr:rowOff>0</xdr:rowOff>
    </xdr:from>
    <xdr:to>
      <xdr:col>3</xdr:col>
      <xdr:colOff>99060</xdr:colOff>
      <xdr:row>55</xdr:row>
      <xdr:rowOff>982980</xdr:rowOff>
    </xdr:to>
    <xdr:pic>
      <xdr:nvPicPr>
        <xdr:cNvPr id="6" name="図 5" descr="表1　殺虫剤試験で各水準ごとに反復された試験区から得られたデータ（文献1より引用）">
          <a:extLst>
            <a:ext uri="{FF2B5EF4-FFF2-40B4-BE49-F238E27FC236}">
              <a16:creationId xmlns:a16="http://schemas.microsoft.com/office/drawing/2014/main" id="{A6A9BEAD-520D-4305-8E58-C895D17B1E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0560" y="94167960"/>
          <a:ext cx="6431280" cy="2583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3</xdr:col>
      <xdr:colOff>220980</xdr:colOff>
      <xdr:row>69</xdr:row>
      <xdr:rowOff>22860</xdr:rowOff>
    </xdr:to>
    <xdr:pic>
      <xdr:nvPicPr>
        <xdr:cNvPr id="7" name="図 6" descr="図3　殺虫剤試験での線形統計モデル（数式）とデータの全偏差と処理偏差，誤差偏差の関係（表）">
          <a:extLst>
            <a:ext uri="{FF2B5EF4-FFF2-40B4-BE49-F238E27FC236}">
              <a16:creationId xmlns:a16="http://schemas.microsoft.com/office/drawing/2014/main" id="{DB2974BD-1A2F-42FE-9862-7DFB8105333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0560" y="95539560"/>
          <a:ext cx="6553200" cy="473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78</xdr:row>
      <xdr:rowOff>0</xdr:rowOff>
    </xdr:from>
    <xdr:to>
      <xdr:col>3</xdr:col>
      <xdr:colOff>419100</xdr:colOff>
      <xdr:row>82</xdr:row>
      <xdr:rowOff>426720</xdr:rowOff>
    </xdr:to>
    <xdr:pic>
      <xdr:nvPicPr>
        <xdr:cNvPr id="14" name="図 13" descr="表1　データの全偏差を処理偏差と誤差偏差に分割する">
          <a:extLst>
            <a:ext uri="{FF2B5EF4-FFF2-40B4-BE49-F238E27FC236}">
              <a16:creationId xmlns:a16="http://schemas.microsoft.com/office/drawing/2014/main" id="{EC3DE7BB-996F-4B03-83EF-0BAA1DBC146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 y="105750360"/>
          <a:ext cx="675132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79</xdr:row>
      <xdr:rowOff>0</xdr:rowOff>
    </xdr:from>
    <xdr:to>
      <xdr:col>1</xdr:col>
      <xdr:colOff>4754880</xdr:colOff>
      <xdr:row>82</xdr:row>
      <xdr:rowOff>640080</xdr:rowOff>
    </xdr:to>
    <xdr:pic>
      <xdr:nvPicPr>
        <xdr:cNvPr id="15" name="図 14" descr="図1　偏差分割の計算式">
          <a:extLst>
            <a:ext uri="{FF2B5EF4-FFF2-40B4-BE49-F238E27FC236}">
              <a16:creationId xmlns:a16="http://schemas.microsoft.com/office/drawing/2014/main" id="{1FA9F62F-0622-4FC7-ADD2-5E4239AA9F2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70560" y="105978960"/>
          <a:ext cx="4754880" cy="2423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83</xdr:row>
      <xdr:rowOff>0</xdr:rowOff>
    </xdr:from>
    <xdr:to>
      <xdr:col>1</xdr:col>
      <xdr:colOff>4762500</xdr:colOff>
      <xdr:row>83</xdr:row>
      <xdr:rowOff>487680</xdr:rowOff>
    </xdr:to>
    <xdr:pic>
      <xdr:nvPicPr>
        <xdr:cNvPr id="16" name="図 15" descr="数式">
          <a:extLst>
            <a:ext uri="{FF2B5EF4-FFF2-40B4-BE49-F238E27FC236}">
              <a16:creationId xmlns:a16="http://schemas.microsoft.com/office/drawing/2014/main" id="{4FC1F250-7AD7-44AE-8E4D-C9075C93755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0560" y="109087920"/>
          <a:ext cx="476250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1</xdr:col>
      <xdr:colOff>2811780</xdr:colOff>
      <xdr:row>98</xdr:row>
      <xdr:rowOff>251460</xdr:rowOff>
    </xdr:to>
    <xdr:pic>
      <xdr:nvPicPr>
        <xdr:cNvPr id="17" name="図 16" descr="図2　F分布の確率密度関数">
          <a:extLst>
            <a:ext uri="{FF2B5EF4-FFF2-40B4-BE49-F238E27FC236}">
              <a16:creationId xmlns:a16="http://schemas.microsoft.com/office/drawing/2014/main" id="{02266716-93B6-4F96-9A2F-76BA16FAD18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70560" y="122285760"/>
          <a:ext cx="281178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99</xdr:row>
      <xdr:rowOff>0</xdr:rowOff>
    </xdr:from>
    <xdr:to>
      <xdr:col>1</xdr:col>
      <xdr:colOff>3093720</xdr:colOff>
      <xdr:row>107</xdr:row>
      <xdr:rowOff>7620</xdr:rowOff>
    </xdr:to>
    <xdr:pic>
      <xdr:nvPicPr>
        <xdr:cNvPr id="18" name="図 17" descr="図3　F分布を用いた仮説検定の考え方">
          <a:extLst>
            <a:ext uri="{FF2B5EF4-FFF2-40B4-BE49-F238E27FC236}">
              <a16:creationId xmlns:a16="http://schemas.microsoft.com/office/drawing/2014/main" id="{222631DE-63B6-4905-A47B-59B7DBC4E86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0560" y="126568200"/>
          <a:ext cx="3093720" cy="3147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100</xdr:row>
      <xdr:rowOff>0</xdr:rowOff>
    </xdr:from>
    <xdr:to>
      <xdr:col>3</xdr:col>
      <xdr:colOff>114300</xdr:colOff>
      <xdr:row>102</xdr:row>
      <xdr:rowOff>137160</xdr:rowOff>
    </xdr:to>
    <xdr:pic>
      <xdr:nvPicPr>
        <xdr:cNvPr id="19" name="図 18" descr="表2　分散分析表">
          <a:extLst>
            <a:ext uri="{FF2B5EF4-FFF2-40B4-BE49-F238E27FC236}">
              <a16:creationId xmlns:a16="http://schemas.microsoft.com/office/drawing/2014/main" id="{AA1FF595-A866-4721-A040-E7D0A535501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70560" y="126796800"/>
          <a:ext cx="6446520" cy="147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121</xdr:row>
      <xdr:rowOff>0</xdr:rowOff>
    </xdr:from>
    <xdr:to>
      <xdr:col>1</xdr:col>
      <xdr:colOff>3535680</xdr:colOff>
      <xdr:row>124</xdr:row>
      <xdr:rowOff>121920</xdr:rowOff>
    </xdr:to>
    <xdr:pic>
      <xdr:nvPicPr>
        <xdr:cNvPr id="26" name="図 25" descr="図1 乱塊法の実験区配置">
          <a:extLst>
            <a:ext uri="{FF2B5EF4-FFF2-40B4-BE49-F238E27FC236}">
              <a16:creationId xmlns:a16="http://schemas.microsoft.com/office/drawing/2014/main" id="{BA1C0A19-95EA-49C1-B0A2-F5555A83BCD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0560" y="139339320"/>
          <a:ext cx="353568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122</xdr:row>
      <xdr:rowOff>0</xdr:rowOff>
    </xdr:from>
    <xdr:to>
      <xdr:col>1</xdr:col>
      <xdr:colOff>3589020</xdr:colOff>
      <xdr:row>124</xdr:row>
      <xdr:rowOff>350520</xdr:rowOff>
    </xdr:to>
    <xdr:pic>
      <xdr:nvPicPr>
        <xdr:cNvPr id="27" name="図 26" descr="図2 乱塊法でのブロックの切り方">
          <a:extLst>
            <a:ext uri="{FF2B5EF4-FFF2-40B4-BE49-F238E27FC236}">
              <a16:creationId xmlns:a16="http://schemas.microsoft.com/office/drawing/2014/main" id="{C53E17B2-FF47-4C32-A8A0-131B5E6C70A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0560" y="139567920"/>
          <a:ext cx="358902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126</xdr:row>
      <xdr:rowOff>0</xdr:rowOff>
    </xdr:from>
    <xdr:to>
      <xdr:col>3</xdr:col>
      <xdr:colOff>144780</xdr:colOff>
      <xdr:row>130</xdr:row>
      <xdr:rowOff>274320</xdr:rowOff>
    </xdr:to>
    <xdr:pic>
      <xdr:nvPicPr>
        <xdr:cNvPr id="28" name="図 27" descr="表1　乱塊法実験で得られた数値データ">
          <a:extLst>
            <a:ext uri="{FF2B5EF4-FFF2-40B4-BE49-F238E27FC236}">
              <a16:creationId xmlns:a16="http://schemas.microsoft.com/office/drawing/2014/main" id="{9101F8B3-E699-47EE-8A9D-FA21A182F28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0560" y="144277080"/>
          <a:ext cx="6477000" cy="2506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127</xdr:row>
      <xdr:rowOff>0</xdr:rowOff>
    </xdr:from>
    <xdr:to>
      <xdr:col>3</xdr:col>
      <xdr:colOff>38100</xdr:colOff>
      <xdr:row>129</xdr:row>
      <xdr:rowOff>640080</xdr:rowOff>
    </xdr:to>
    <xdr:pic>
      <xdr:nvPicPr>
        <xdr:cNvPr id="29" name="図 28" descr="図3　乱塊法の線形統計モデル">
          <a:extLst>
            <a:ext uri="{FF2B5EF4-FFF2-40B4-BE49-F238E27FC236}">
              <a16:creationId xmlns:a16="http://schemas.microsoft.com/office/drawing/2014/main" id="{E964D8A1-B17F-48EA-98B4-38665FA1A171}"/>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70560" y="144505680"/>
          <a:ext cx="637032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3</xdr:col>
      <xdr:colOff>144780</xdr:colOff>
      <xdr:row>136</xdr:row>
      <xdr:rowOff>685800</xdr:rowOff>
    </xdr:to>
    <xdr:pic>
      <xdr:nvPicPr>
        <xdr:cNvPr id="30" name="図 29" descr="表2　乱塊法における偏差分割">
          <a:extLst>
            <a:ext uri="{FF2B5EF4-FFF2-40B4-BE49-F238E27FC236}">
              <a16:creationId xmlns:a16="http://schemas.microsoft.com/office/drawing/2014/main" id="{BEDEEAE3-1A84-4975-A216-9410B20F6DB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 y="148056600"/>
          <a:ext cx="6477000"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132</xdr:row>
      <xdr:rowOff>0</xdr:rowOff>
    </xdr:from>
    <xdr:to>
      <xdr:col>3</xdr:col>
      <xdr:colOff>144780</xdr:colOff>
      <xdr:row>136</xdr:row>
      <xdr:rowOff>15240</xdr:rowOff>
    </xdr:to>
    <xdr:pic>
      <xdr:nvPicPr>
        <xdr:cNvPr id="31" name="図 30" descr="表3　乱塊法における分散分析表">
          <a:extLst>
            <a:ext uri="{FF2B5EF4-FFF2-40B4-BE49-F238E27FC236}">
              <a16:creationId xmlns:a16="http://schemas.microsoft.com/office/drawing/2014/main" id="{424E1F5F-268D-4C6D-A069-73272E4C4313}"/>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0560" y="148285200"/>
          <a:ext cx="6477000"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153</xdr:row>
      <xdr:rowOff>0</xdr:rowOff>
    </xdr:from>
    <xdr:to>
      <xdr:col>1</xdr:col>
      <xdr:colOff>1943100</xdr:colOff>
      <xdr:row>155</xdr:row>
      <xdr:rowOff>45720</xdr:rowOff>
    </xdr:to>
    <xdr:pic>
      <xdr:nvPicPr>
        <xdr:cNvPr id="32" name="図 31" descr="質問コーナー">
          <a:extLst>
            <a:ext uri="{FF2B5EF4-FFF2-40B4-BE49-F238E27FC236}">
              <a16:creationId xmlns:a16="http://schemas.microsoft.com/office/drawing/2014/main" id="{2729CC08-361F-4306-84D8-3EF3DC38989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0560" y="160789620"/>
          <a:ext cx="19431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155</xdr:row>
      <xdr:rowOff>0</xdr:rowOff>
    </xdr:from>
    <xdr:to>
      <xdr:col>1</xdr:col>
      <xdr:colOff>678180</xdr:colOff>
      <xdr:row>156</xdr:row>
      <xdr:rowOff>182880</xdr:rowOff>
    </xdr:to>
    <xdr:pic>
      <xdr:nvPicPr>
        <xdr:cNvPr id="33" name="図 32" descr="質問">
          <a:extLst>
            <a:ext uri="{FF2B5EF4-FFF2-40B4-BE49-F238E27FC236}">
              <a16:creationId xmlns:a16="http://schemas.microsoft.com/office/drawing/2014/main" id="{91D9484D-AA3A-4BF4-9BBD-818EA463B91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0560" y="161315400"/>
          <a:ext cx="67818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157</xdr:row>
      <xdr:rowOff>0</xdr:rowOff>
    </xdr:from>
    <xdr:to>
      <xdr:col>1</xdr:col>
      <xdr:colOff>678180</xdr:colOff>
      <xdr:row>158</xdr:row>
      <xdr:rowOff>152400</xdr:rowOff>
    </xdr:to>
    <xdr:pic>
      <xdr:nvPicPr>
        <xdr:cNvPr id="34" name="図 33" descr="回答">
          <a:extLst>
            <a:ext uri="{FF2B5EF4-FFF2-40B4-BE49-F238E27FC236}">
              <a16:creationId xmlns:a16="http://schemas.microsoft.com/office/drawing/2014/main" id="{EF64932C-7B64-4D10-A05A-9226189FFC8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70560" y="161886900"/>
          <a:ext cx="6781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159</xdr:row>
      <xdr:rowOff>0</xdr:rowOff>
    </xdr:from>
    <xdr:to>
      <xdr:col>2</xdr:col>
      <xdr:colOff>53340</xdr:colOff>
      <xdr:row>173</xdr:row>
      <xdr:rowOff>198120</xdr:rowOff>
    </xdr:to>
    <xdr:pic>
      <xdr:nvPicPr>
        <xdr:cNvPr id="35" name="図 34" descr="補足説明">
          <a:extLst>
            <a:ext uri="{FF2B5EF4-FFF2-40B4-BE49-F238E27FC236}">
              <a16:creationId xmlns:a16="http://schemas.microsoft.com/office/drawing/2014/main" id="{BC1259A9-0234-4E44-A8C0-C2093EB95EAB}"/>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70560" y="165323520"/>
          <a:ext cx="5715000" cy="3398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238126</xdr:colOff>
      <xdr:row>18</xdr:row>
      <xdr:rowOff>133350</xdr:rowOff>
    </xdr:from>
    <xdr:to>
      <xdr:col>21</xdr:col>
      <xdr:colOff>133351</xdr:colOff>
      <xdr:row>24</xdr:row>
      <xdr:rowOff>200025</xdr:rowOff>
    </xdr:to>
    <xdr:pic>
      <xdr:nvPicPr>
        <xdr:cNvPr id="7" name="図 6">
          <a:extLst>
            <a:ext uri="{FF2B5EF4-FFF2-40B4-BE49-F238E27FC236}">
              <a16:creationId xmlns:a16="http://schemas.microsoft.com/office/drawing/2014/main" id="{4CA61FCD-0363-40C2-9336-4BD2672D0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6" y="4333875"/>
          <a:ext cx="3009900"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114300</xdr:colOff>
      <xdr:row>18</xdr:row>
      <xdr:rowOff>133350</xdr:rowOff>
    </xdr:from>
    <xdr:to>
      <xdr:col>29</xdr:col>
      <xdr:colOff>400050</xdr:colOff>
      <xdr:row>24</xdr:row>
      <xdr:rowOff>123825</xdr:rowOff>
    </xdr:to>
    <xdr:pic>
      <xdr:nvPicPr>
        <xdr:cNvPr id="9" name="図 8">
          <a:extLst>
            <a:ext uri="{FF2B5EF4-FFF2-40B4-BE49-F238E27FC236}">
              <a16:creationId xmlns:a16="http://schemas.microsoft.com/office/drawing/2014/main" id="{46196BD9-5AB9-4F31-9226-6AEB009ED1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333875"/>
          <a:ext cx="385762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9525</xdr:colOff>
      <xdr:row>24</xdr:row>
      <xdr:rowOff>180975</xdr:rowOff>
    </xdr:from>
    <xdr:to>
      <xdr:col>29</xdr:col>
      <xdr:colOff>523875</xdr:colOff>
      <xdr:row>29</xdr:row>
      <xdr:rowOff>28575</xdr:rowOff>
    </xdr:to>
    <xdr:pic>
      <xdr:nvPicPr>
        <xdr:cNvPr id="10" name="図 9">
          <a:extLst>
            <a:ext uri="{FF2B5EF4-FFF2-40B4-BE49-F238E27FC236}">
              <a16:creationId xmlns:a16="http://schemas.microsoft.com/office/drawing/2014/main" id="{CF2373A8-08D2-489F-A3A2-6BAC815648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6275" y="5810250"/>
          <a:ext cx="4086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104775</xdr:colOff>
      <xdr:row>18</xdr:row>
      <xdr:rowOff>133350</xdr:rowOff>
    </xdr:from>
    <xdr:to>
      <xdr:col>29</xdr:col>
      <xdr:colOff>419100</xdr:colOff>
      <xdr:row>24</xdr:row>
      <xdr:rowOff>152400</xdr:rowOff>
    </xdr:to>
    <xdr:sp macro="" textlink="">
      <xdr:nvSpPr>
        <xdr:cNvPr id="2" name="正方形/長方形 1">
          <a:extLst>
            <a:ext uri="{FF2B5EF4-FFF2-40B4-BE49-F238E27FC236}">
              <a16:creationId xmlns:a16="http://schemas.microsoft.com/office/drawing/2014/main" id="{7819C64B-157F-40E6-9664-5CB6553740E2}"/>
            </a:ext>
          </a:extLst>
        </xdr:cNvPr>
        <xdr:cNvSpPr/>
      </xdr:nvSpPr>
      <xdr:spPr>
        <a:xfrm>
          <a:off x="7410450" y="4333875"/>
          <a:ext cx="3886200" cy="1447800"/>
        </a:xfrm>
        <a:prstGeom prst="rect">
          <a:avLst/>
        </a:prstGeom>
        <a:solidFill>
          <a:schemeClr val="accent1">
            <a:alpha val="0"/>
          </a:schemeClr>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238126</xdr:colOff>
      <xdr:row>29</xdr:row>
      <xdr:rowOff>228599</xdr:rowOff>
    </xdr:from>
    <xdr:to>
      <xdr:col>5</xdr:col>
      <xdr:colOff>228601</xdr:colOff>
      <xdr:row>36</xdr:row>
      <xdr:rowOff>247650</xdr:rowOff>
    </xdr:to>
    <xdr:sp macro="" textlink="">
      <xdr:nvSpPr>
        <xdr:cNvPr id="3" name="吹き出し: 線 2">
          <a:extLst>
            <a:ext uri="{FF2B5EF4-FFF2-40B4-BE49-F238E27FC236}">
              <a16:creationId xmlns:a16="http://schemas.microsoft.com/office/drawing/2014/main" id="{59CDB4B1-CC46-4602-96CA-EC6B3251E776}"/>
            </a:ext>
          </a:extLst>
        </xdr:cNvPr>
        <xdr:cNvSpPr/>
      </xdr:nvSpPr>
      <xdr:spPr>
        <a:xfrm>
          <a:off x="238126" y="7048499"/>
          <a:ext cx="1752600" cy="1695451"/>
        </a:xfrm>
        <a:prstGeom prst="borderCallout1">
          <a:avLst>
            <a:gd name="adj1" fmla="val -1575"/>
            <a:gd name="adj2" fmla="val 49339"/>
            <a:gd name="adj3" fmla="val -72053"/>
            <a:gd name="adj4" fmla="val 7641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注）</a:t>
          </a:r>
          <a:r>
            <a:rPr kumimoji="1" lang="en-US" altLang="ja-JP" sz="900"/>
            <a:t>2</a:t>
          </a:r>
          <a:r>
            <a:rPr kumimoji="1" lang="ja-JP" altLang="en-US" sz="900"/>
            <a:t>変量の相関係数ではないので、１をはさんで対称になるわけではない。列</a:t>
          </a:r>
          <a:r>
            <a:rPr kumimoji="1" lang="en-US" altLang="ja-JP" sz="900"/>
            <a:t>xyz</a:t>
          </a:r>
          <a:r>
            <a:rPr kumimoji="1" lang="ja-JP" altLang="en-US" sz="900"/>
            <a:t>のそれぞれに対する方向性のある回帰係数計算を行う。重回帰式の係数計算はすべて行わなければ、重回帰式の係数は求められない。</a:t>
          </a:r>
        </a:p>
      </xdr:txBody>
    </xdr:sp>
    <xdr:clientData/>
  </xdr:twoCellAnchor>
  <xdr:twoCellAnchor>
    <xdr:from>
      <xdr:col>30</xdr:col>
      <xdr:colOff>91440</xdr:colOff>
      <xdr:row>27</xdr:row>
      <xdr:rowOff>175260</xdr:rowOff>
    </xdr:from>
    <xdr:to>
      <xdr:col>32</xdr:col>
      <xdr:colOff>22860</xdr:colOff>
      <xdr:row>30</xdr:row>
      <xdr:rowOff>30480</xdr:rowOff>
    </xdr:to>
    <xdr:sp macro="" textlink="">
      <xdr:nvSpPr>
        <xdr:cNvPr id="4" name="吹き出し: 線 3">
          <a:extLst>
            <a:ext uri="{FF2B5EF4-FFF2-40B4-BE49-F238E27FC236}">
              <a16:creationId xmlns:a16="http://schemas.microsoft.com/office/drawing/2014/main" id="{FAA1A5AB-C561-415E-86CD-3F676EDBB865}"/>
            </a:ext>
          </a:extLst>
        </xdr:cNvPr>
        <xdr:cNvSpPr/>
      </xdr:nvSpPr>
      <xdr:spPr>
        <a:xfrm>
          <a:off x="12641580" y="6271260"/>
          <a:ext cx="1272540" cy="541020"/>
        </a:xfrm>
        <a:prstGeom prst="borderCallout1">
          <a:avLst>
            <a:gd name="adj1" fmla="val 56005"/>
            <a:gd name="adj2" fmla="val -7067"/>
            <a:gd name="adj3" fmla="val 141883"/>
            <a:gd name="adj4" fmla="val -1991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r-xz</a:t>
          </a:r>
          <a:r>
            <a:rPr kumimoji="1" lang="ja-JP" altLang="en-US" sz="1100"/>
            <a:t>の標準偏回帰係数</a:t>
          </a:r>
        </a:p>
      </xdr:txBody>
    </xdr:sp>
    <xdr:clientData/>
  </xdr:twoCellAnchor>
  <xdr:twoCellAnchor>
    <xdr:from>
      <xdr:col>28</xdr:col>
      <xdr:colOff>144780</xdr:colOff>
      <xdr:row>34</xdr:row>
      <xdr:rowOff>91440</xdr:rowOff>
    </xdr:from>
    <xdr:to>
      <xdr:col>30</xdr:col>
      <xdr:colOff>662940</xdr:colOff>
      <xdr:row>35</xdr:row>
      <xdr:rowOff>198120</xdr:rowOff>
    </xdr:to>
    <xdr:sp macro="" textlink="">
      <xdr:nvSpPr>
        <xdr:cNvPr id="11" name="吹き出し: 線 10">
          <a:extLst>
            <a:ext uri="{FF2B5EF4-FFF2-40B4-BE49-F238E27FC236}">
              <a16:creationId xmlns:a16="http://schemas.microsoft.com/office/drawing/2014/main" id="{AAF7B3D8-2537-4BDD-8B04-698C38097546}"/>
            </a:ext>
          </a:extLst>
        </xdr:cNvPr>
        <xdr:cNvSpPr/>
      </xdr:nvSpPr>
      <xdr:spPr>
        <a:xfrm>
          <a:off x="11666220" y="7787640"/>
          <a:ext cx="1546860" cy="335280"/>
        </a:xfrm>
        <a:prstGeom prst="borderCallout1">
          <a:avLst>
            <a:gd name="adj1" fmla="val 56005"/>
            <a:gd name="adj2" fmla="val -7067"/>
            <a:gd name="adj3" fmla="val -103572"/>
            <a:gd name="adj4" fmla="val -1019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r-xy</a:t>
          </a:r>
          <a:r>
            <a:rPr kumimoji="1" lang="ja-JP" altLang="en-US" sz="1100"/>
            <a:t>の標準偏回帰係数</a:t>
          </a:r>
        </a:p>
      </xdr:txBody>
    </xdr:sp>
    <xdr:clientData/>
  </xdr:twoCellAnchor>
  <xdr:twoCellAnchor>
    <xdr:from>
      <xdr:col>22</xdr:col>
      <xdr:colOff>144780</xdr:colOff>
      <xdr:row>25</xdr:row>
      <xdr:rowOff>99060</xdr:rowOff>
    </xdr:from>
    <xdr:to>
      <xdr:col>26</xdr:col>
      <xdr:colOff>60960</xdr:colOff>
      <xdr:row>26</xdr:row>
      <xdr:rowOff>175260</xdr:rowOff>
    </xdr:to>
    <xdr:sp macro="" textlink="">
      <xdr:nvSpPr>
        <xdr:cNvPr id="5" name="テキスト ボックス 4">
          <a:extLst>
            <a:ext uri="{FF2B5EF4-FFF2-40B4-BE49-F238E27FC236}">
              <a16:creationId xmlns:a16="http://schemas.microsoft.com/office/drawing/2014/main" id="{A5B4EC35-213D-4F11-8C17-0EAFD4385BD7}"/>
            </a:ext>
          </a:extLst>
        </xdr:cNvPr>
        <xdr:cNvSpPr txBox="1"/>
      </xdr:nvSpPr>
      <xdr:spPr>
        <a:xfrm>
          <a:off x="9517380" y="5737860"/>
          <a:ext cx="134874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偏回帰係数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205740</xdr:rowOff>
    </xdr:from>
    <xdr:to>
      <xdr:col>12</xdr:col>
      <xdr:colOff>190500</xdr:colOff>
      <xdr:row>12</xdr:row>
      <xdr:rowOff>220980</xdr:rowOff>
    </xdr:to>
    <xdr:sp macro="" textlink="">
      <xdr:nvSpPr>
        <xdr:cNvPr id="2" name="テキスト ボックス 1">
          <a:extLst>
            <a:ext uri="{FF2B5EF4-FFF2-40B4-BE49-F238E27FC236}">
              <a16:creationId xmlns:a16="http://schemas.microsoft.com/office/drawing/2014/main" id="{5FF0D72C-8FDA-4359-BA1F-8115922BAE08}"/>
            </a:ext>
          </a:extLst>
        </xdr:cNvPr>
        <xdr:cNvSpPr txBox="1"/>
      </xdr:nvSpPr>
      <xdr:spPr>
        <a:xfrm>
          <a:off x="708660" y="205740"/>
          <a:ext cx="17838420" cy="2758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量的変数を量的変数・質的変数で説明するのが回帰分析。</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説明したい変数（従属変数）が質的変数の場合に用いるのがロジスティック回帰分析。</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昔は，説明変数が量的変数か質的変数かによって分散分析や数量化</a:t>
          </a:r>
          <a:r>
            <a:rPr lang="en-US" altLang="ja-JP" sz="1100" b="0" i="0">
              <a:solidFill>
                <a:schemeClr val="dk1"/>
              </a:solidFill>
              <a:effectLst/>
              <a:latin typeface="+mn-lt"/>
              <a:ea typeface="+mn-ea"/>
              <a:cs typeface="+mn-cs"/>
            </a:rPr>
            <a:t>I</a:t>
          </a:r>
          <a:r>
            <a:rPr lang="ja-JP" altLang="en-US" sz="1100" b="0" i="0">
              <a:solidFill>
                <a:schemeClr val="dk1"/>
              </a:solidFill>
              <a:effectLst/>
              <a:latin typeface="+mn-lt"/>
              <a:ea typeface="+mn-ea"/>
              <a:cs typeface="+mn-cs"/>
            </a:rPr>
            <a:t>類など様々に分類されていましたが，現在では説明変数が量的変数でも質的変数でも，その両方を含む場合でもすべて線型回帰分析（線型モデル）の枠組みで理論化されるようになった。しかし，説明変数が質的変数で，従属変数が量的変数の場合のみ，線型回帰分析のサブグループとしての分散分析という名称が用いられることが多い。</a:t>
          </a:r>
          <a:endParaRPr lang="en-US" altLang="ja-JP" sz="1100" b="0" i="0">
            <a:solidFill>
              <a:schemeClr val="dk1"/>
            </a:solidFill>
            <a:effectLst/>
            <a:latin typeface="+mn-lt"/>
            <a:ea typeface="+mn-ea"/>
            <a:cs typeface="+mn-cs"/>
          </a:endParaRPr>
        </a:p>
        <a:p>
          <a:endParaRPr lang="ja-JP" altLang="en-US"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ロジスティック回帰モデルは，線型回帰モデルを拡張した一般化線型モデル（</a:t>
          </a:r>
          <a:r>
            <a:rPr lang="en-US" altLang="ja-JP" sz="1100" b="0" i="0">
              <a:solidFill>
                <a:schemeClr val="dk1"/>
              </a:solidFill>
              <a:effectLst/>
              <a:latin typeface="+mn-lt"/>
              <a:ea typeface="+mn-ea"/>
              <a:cs typeface="+mn-cs"/>
            </a:rPr>
            <a:t>general linear model, GLM</a:t>
          </a:r>
          <a:r>
            <a:rPr lang="ja-JP" altLang="en-US" sz="1100" b="0" i="0">
              <a:solidFill>
                <a:schemeClr val="dk1"/>
              </a:solidFill>
              <a:effectLst/>
              <a:latin typeface="+mn-lt"/>
              <a:ea typeface="+mn-ea"/>
              <a:cs typeface="+mn-cs"/>
            </a:rPr>
            <a:t>）に含まれます．</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一般化線形モデルの枠組みによってもっと幅広い解析が可能になる。データや要因の在り方を確率的に捉えるか、否かの違いが</a:t>
          </a:r>
          <a:r>
            <a:rPr lang="en-US" altLang="ja-JP" sz="1100" b="0" i="0">
              <a:solidFill>
                <a:schemeClr val="dk1"/>
              </a:solidFill>
              <a:effectLst/>
              <a:latin typeface="+mn-lt"/>
              <a:ea typeface="+mn-ea"/>
              <a:cs typeface="+mn-cs"/>
            </a:rPr>
            <a:t>GLM</a:t>
          </a:r>
          <a:r>
            <a:rPr lang="ja-JP" altLang="en-US" sz="1100" b="0" i="0">
              <a:solidFill>
                <a:schemeClr val="dk1"/>
              </a:solidFill>
              <a:effectLst/>
              <a:latin typeface="+mn-lt"/>
              <a:ea typeface="+mn-ea"/>
              <a:cs typeface="+mn-cs"/>
            </a:rPr>
            <a:t>の特殊形として、これまで使われてきた統計手法の分類でのそれら（固定的な見方）があると考えられるようになったのです。</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ここではロジスティック回帰モデルだけにふれることにします．ロジスティック回帰モデルは，従属変数</a:t>
          </a:r>
          <a:r>
            <a:rPr lang="en-US" altLang="ja-JP" sz="1100" b="0" i="0">
              <a:solidFill>
                <a:schemeClr val="dk1"/>
              </a:solidFill>
              <a:effectLst/>
              <a:latin typeface="+mn-lt"/>
              <a:ea typeface="+mn-ea"/>
              <a:cs typeface="+mn-cs"/>
            </a:rPr>
            <a:t>Y</a:t>
          </a:r>
          <a:r>
            <a:rPr lang="ja-JP" altLang="en-US" sz="1100" b="0" i="0">
              <a:solidFill>
                <a:schemeClr val="dk1"/>
              </a:solidFill>
              <a:effectLst/>
              <a:latin typeface="+mn-lt"/>
              <a:ea typeface="+mn-ea"/>
              <a:cs typeface="+mn-cs"/>
            </a:rPr>
            <a:t>が</a:t>
          </a:r>
          <a:r>
            <a:rPr lang="en-US" altLang="ja-JP" sz="1100" b="0" i="0">
              <a:solidFill>
                <a:schemeClr val="dk1"/>
              </a:solidFill>
              <a:effectLst/>
              <a:latin typeface="+mn-lt"/>
              <a:ea typeface="+mn-ea"/>
              <a:cs typeface="+mn-cs"/>
            </a:rPr>
            <a:t>2</a:t>
          </a:r>
          <a:r>
            <a:rPr lang="ja-JP" altLang="en-US" sz="1100" b="0" i="0">
              <a:solidFill>
                <a:schemeClr val="dk1"/>
              </a:solidFill>
              <a:effectLst/>
              <a:latin typeface="+mn-lt"/>
              <a:ea typeface="+mn-ea"/>
              <a:cs typeface="+mn-cs"/>
            </a:rPr>
            <a:t>値変数のときに使うモデルです．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dk1"/>
            </a:solidFill>
            <a:effectLst/>
            <a:latin typeface="+mn-lt"/>
            <a:ea typeface="+mn-ea"/>
            <a:cs typeface="+mn-cs"/>
          </a:endParaRPr>
        </a:p>
        <a:p>
          <a:r>
            <a:rPr kumimoji="1" lang="ja-JP" altLang="en-US" sz="1100"/>
            <a:t>生存時間</a:t>
          </a:r>
        </a:p>
      </xdr:txBody>
    </xdr:sp>
    <xdr:clientData/>
  </xdr:twoCellAnchor>
  <xdr:twoCellAnchor editAs="oneCell">
    <xdr:from>
      <xdr:col>1</xdr:col>
      <xdr:colOff>38100</xdr:colOff>
      <xdr:row>13</xdr:row>
      <xdr:rowOff>30480</xdr:rowOff>
    </xdr:from>
    <xdr:to>
      <xdr:col>1</xdr:col>
      <xdr:colOff>4709160</xdr:colOff>
      <xdr:row>20</xdr:row>
      <xdr:rowOff>213360</xdr:rowOff>
    </xdr:to>
    <xdr:pic>
      <xdr:nvPicPr>
        <xdr:cNvPr id="4" name="図 3">
          <a:extLst>
            <a:ext uri="{FF2B5EF4-FFF2-40B4-BE49-F238E27FC236}">
              <a16:creationId xmlns:a16="http://schemas.microsoft.com/office/drawing/2014/main" id="{BB260DA4-ED18-45B5-B192-5F4047B0F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 y="3002280"/>
          <a:ext cx="4671060" cy="178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6515100</xdr:colOff>
      <xdr:row>47</xdr:row>
      <xdr:rowOff>3512820</xdr:rowOff>
    </xdr:to>
    <xdr:pic>
      <xdr:nvPicPr>
        <xdr:cNvPr id="5" name="図 4">
          <a:hlinkClick xmlns:r="http://schemas.openxmlformats.org/officeDocument/2006/relationships" r:id="rId2"/>
          <a:extLst>
            <a:ext uri="{FF2B5EF4-FFF2-40B4-BE49-F238E27FC236}">
              <a16:creationId xmlns:a16="http://schemas.microsoft.com/office/drawing/2014/main" id="{5F59DC37-F8E5-4647-8DFB-383F14E976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 y="41315640"/>
          <a:ext cx="6515100" cy="3741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1</xdr:col>
      <xdr:colOff>1706880</xdr:colOff>
      <xdr:row>52</xdr:row>
      <xdr:rowOff>182880</xdr:rowOff>
    </xdr:to>
    <xdr:pic>
      <xdr:nvPicPr>
        <xdr:cNvPr id="6" name="図 5">
          <a:hlinkClick xmlns:r="http://schemas.openxmlformats.org/officeDocument/2006/relationships" r:id="rId4"/>
          <a:extLst>
            <a:ext uri="{FF2B5EF4-FFF2-40B4-BE49-F238E27FC236}">
              <a16:creationId xmlns:a16="http://schemas.microsoft.com/office/drawing/2014/main" id="{3DFB1A7A-BAFE-4AF2-BD9D-7A2FB5F36E9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0560" y="47777400"/>
          <a:ext cx="1706880" cy="64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0</xdr:rowOff>
    </xdr:from>
    <xdr:to>
      <xdr:col>1</xdr:col>
      <xdr:colOff>6484620</xdr:colOff>
      <xdr:row>67</xdr:row>
      <xdr:rowOff>1668780</xdr:rowOff>
    </xdr:to>
    <xdr:pic>
      <xdr:nvPicPr>
        <xdr:cNvPr id="7" name="図 6">
          <a:hlinkClick xmlns:r="http://schemas.openxmlformats.org/officeDocument/2006/relationships" r:id="rId6"/>
          <a:extLst>
            <a:ext uri="{FF2B5EF4-FFF2-40B4-BE49-F238E27FC236}">
              <a16:creationId xmlns:a16="http://schemas.microsoft.com/office/drawing/2014/main" id="{B0024359-2C6F-42E9-A8EC-067C03AADB6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 y="72496680"/>
          <a:ext cx="6484620" cy="1661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106</xdr:row>
      <xdr:rowOff>0</xdr:rowOff>
    </xdr:from>
    <xdr:to>
      <xdr:col>1</xdr:col>
      <xdr:colOff>4716780</xdr:colOff>
      <xdr:row>107</xdr:row>
      <xdr:rowOff>3817620</xdr:rowOff>
    </xdr:to>
    <xdr:pic>
      <xdr:nvPicPr>
        <xdr:cNvPr id="8" name="図 7">
          <a:hlinkClick xmlns:r="http://schemas.openxmlformats.org/officeDocument/2006/relationships" r:id="rId8"/>
          <a:extLst>
            <a:ext uri="{FF2B5EF4-FFF2-40B4-BE49-F238E27FC236}">
              <a16:creationId xmlns:a16="http://schemas.microsoft.com/office/drawing/2014/main" id="{D656A4DB-A464-4764-A46F-6C1CE6B7157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0560" y="137594340"/>
          <a:ext cx="4716780" cy="404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113</xdr:row>
      <xdr:rowOff>0</xdr:rowOff>
    </xdr:from>
    <xdr:to>
      <xdr:col>1</xdr:col>
      <xdr:colOff>5067300</xdr:colOff>
      <xdr:row>114</xdr:row>
      <xdr:rowOff>4160520</xdr:rowOff>
    </xdr:to>
    <xdr:pic>
      <xdr:nvPicPr>
        <xdr:cNvPr id="9" name="図 8">
          <a:hlinkClick xmlns:r="http://schemas.openxmlformats.org/officeDocument/2006/relationships" r:id="rId10"/>
          <a:extLst>
            <a:ext uri="{FF2B5EF4-FFF2-40B4-BE49-F238E27FC236}">
              <a16:creationId xmlns:a16="http://schemas.microsoft.com/office/drawing/2014/main" id="{4B5A8BC6-4DCB-4190-8FA9-288426FD72E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0560" y="144680940"/>
          <a:ext cx="5067300" cy="469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123</xdr:row>
      <xdr:rowOff>0</xdr:rowOff>
    </xdr:from>
    <xdr:to>
      <xdr:col>1</xdr:col>
      <xdr:colOff>6019800</xdr:colOff>
      <xdr:row>124</xdr:row>
      <xdr:rowOff>4846320</xdr:rowOff>
    </xdr:to>
    <xdr:pic>
      <xdr:nvPicPr>
        <xdr:cNvPr id="10" name="図 9">
          <a:hlinkClick xmlns:r="http://schemas.openxmlformats.org/officeDocument/2006/relationships" r:id="rId12"/>
          <a:extLst>
            <a:ext uri="{FF2B5EF4-FFF2-40B4-BE49-F238E27FC236}">
              <a16:creationId xmlns:a16="http://schemas.microsoft.com/office/drawing/2014/main" id="{11098BBC-FC34-4B39-8959-29C86079A55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0560" y="154160220"/>
          <a:ext cx="6019800" cy="507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135</xdr:row>
      <xdr:rowOff>0</xdr:rowOff>
    </xdr:from>
    <xdr:to>
      <xdr:col>1</xdr:col>
      <xdr:colOff>6195060</xdr:colOff>
      <xdr:row>136</xdr:row>
      <xdr:rowOff>3467100</xdr:rowOff>
    </xdr:to>
    <xdr:pic>
      <xdr:nvPicPr>
        <xdr:cNvPr id="11" name="図 10">
          <a:hlinkClick xmlns:r="http://schemas.openxmlformats.org/officeDocument/2006/relationships" r:id="rId14"/>
          <a:extLst>
            <a:ext uri="{FF2B5EF4-FFF2-40B4-BE49-F238E27FC236}">
              <a16:creationId xmlns:a16="http://schemas.microsoft.com/office/drawing/2014/main" id="{01BB5ECB-9C2D-4514-BCDA-620AD679F60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0560" y="172714920"/>
          <a:ext cx="6195060"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143</xdr:row>
      <xdr:rowOff>0</xdr:rowOff>
    </xdr:from>
    <xdr:to>
      <xdr:col>1</xdr:col>
      <xdr:colOff>4503420</xdr:colOff>
      <xdr:row>144</xdr:row>
      <xdr:rowOff>3832860</xdr:rowOff>
    </xdr:to>
    <xdr:pic>
      <xdr:nvPicPr>
        <xdr:cNvPr id="12" name="図 11">
          <a:hlinkClick xmlns:r="http://schemas.openxmlformats.org/officeDocument/2006/relationships" r:id="rId16"/>
          <a:extLst>
            <a:ext uri="{FF2B5EF4-FFF2-40B4-BE49-F238E27FC236}">
              <a16:creationId xmlns:a16="http://schemas.microsoft.com/office/drawing/2014/main" id="{AC80F7B7-97E5-4E1A-BC5E-5CDE63D2C8E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 y="178605180"/>
          <a:ext cx="4503420"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358140</xdr:colOff>
      <xdr:row>0</xdr:row>
      <xdr:rowOff>0</xdr:rowOff>
    </xdr:from>
    <xdr:to>
      <xdr:col>12</xdr:col>
      <xdr:colOff>388620</xdr:colOff>
      <xdr:row>15</xdr:row>
      <xdr:rowOff>618364</xdr:rowOff>
    </xdr:to>
    <xdr:pic>
      <xdr:nvPicPr>
        <xdr:cNvPr id="4" name="図 3">
          <a:extLst>
            <a:ext uri="{FF2B5EF4-FFF2-40B4-BE49-F238E27FC236}">
              <a16:creationId xmlns:a16="http://schemas.microsoft.com/office/drawing/2014/main" id="{983DB4AF-6945-4CC6-9576-D160F9A8EBDF}"/>
            </a:ext>
          </a:extLst>
        </xdr:cNvPr>
        <xdr:cNvPicPr>
          <a:picLocks noChangeAspect="1"/>
        </xdr:cNvPicPr>
      </xdr:nvPicPr>
      <xdr:blipFill>
        <a:blip xmlns:r="http://schemas.openxmlformats.org/officeDocument/2006/relationships" r:embed="rId1"/>
        <a:stretch>
          <a:fillRect/>
        </a:stretch>
      </xdr:blipFill>
      <xdr:spPr>
        <a:xfrm>
          <a:off x="4381500" y="0"/>
          <a:ext cx="4053840" cy="4047364"/>
        </a:xfrm>
        <a:prstGeom prst="rect">
          <a:avLst/>
        </a:prstGeom>
      </xdr:spPr>
    </xdr:pic>
    <xdr:clientData/>
  </xdr:twoCellAnchor>
  <xdr:twoCellAnchor editAs="oneCell">
    <xdr:from>
      <xdr:col>0</xdr:col>
      <xdr:colOff>0</xdr:colOff>
      <xdr:row>0</xdr:row>
      <xdr:rowOff>1</xdr:rowOff>
    </xdr:from>
    <xdr:to>
      <xdr:col>6</xdr:col>
      <xdr:colOff>15239</xdr:colOff>
      <xdr:row>15</xdr:row>
      <xdr:rowOff>603149</xdr:rowOff>
    </xdr:to>
    <xdr:pic>
      <xdr:nvPicPr>
        <xdr:cNvPr id="6" name="図 5">
          <a:extLst>
            <a:ext uri="{FF2B5EF4-FFF2-40B4-BE49-F238E27FC236}">
              <a16:creationId xmlns:a16="http://schemas.microsoft.com/office/drawing/2014/main" id="{14A7A9EF-1B3C-4B49-8684-40FE2111FE3F}"/>
            </a:ext>
          </a:extLst>
        </xdr:cNvPr>
        <xdr:cNvPicPr>
          <a:picLocks noChangeAspect="1"/>
        </xdr:cNvPicPr>
      </xdr:nvPicPr>
      <xdr:blipFill>
        <a:blip xmlns:r="http://schemas.openxmlformats.org/officeDocument/2006/relationships" r:embed="rId2"/>
        <a:stretch>
          <a:fillRect/>
        </a:stretch>
      </xdr:blipFill>
      <xdr:spPr>
        <a:xfrm>
          <a:off x="0" y="1"/>
          <a:ext cx="4038599" cy="40321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1</xdr:row>
      <xdr:rowOff>45720</xdr:rowOff>
    </xdr:from>
    <xdr:to>
      <xdr:col>16</xdr:col>
      <xdr:colOff>480060</xdr:colOff>
      <xdr:row>16</xdr:row>
      <xdr:rowOff>83820</xdr:rowOff>
    </xdr:to>
    <xdr:sp macro="" textlink="">
      <xdr:nvSpPr>
        <xdr:cNvPr id="2" name="テキスト ボックス 1">
          <a:extLst>
            <a:ext uri="{FF2B5EF4-FFF2-40B4-BE49-F238E27FC236}">
              <a16:creationId xmlns:a16="http://schemas.microsoft.com/office/drawing/2014/main" id="{0E5DF93B-CF54-4E9E-8389-C203A2C47FE4}"/>
            </a:ext>
          </a:extLst>
        </xdr:cNvPr>
        <xdr:cNvSpPr txBox="1"/>
      </xdr:nvSpPr>
      <xdr:spPr>
        <a:xfrm>
          <a:off x="723900" y="274320"/>
          <a:ext cx="10485120" cy="3467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a:solidFill>
                <a:schemeClr val="dk1"/>
              </a:solidFill>
              <a:effectLst/>
              <a:latin typeface="+mn-lt"/>
              <a:ea typeface="+mn-ea"/>
              <a:cs typeface="+mn-cs"/>
            </a:rPr>
            <a:t> 生存時間分析 </a:t>
          </a:r>
          <a:r>
            <a:rPr lang="en-US" altLang="ja-JP" sz="1400" b="1" i="0">
              <a:solidFill>
                <a:schemeClr val="dk1"/>
              </a:solidFill>
              <a:effectLst/>
              <a:latin typeface="+mn-lt"/>
              <a:ea typeface="+mn-ea"/>
              <a:cs typeface="+mn-cs"/>
            </a:rPr>
            <a:t>(survival analysis) </a:t>
          </a:r>
          <a:r>
            <a:rPr lang="ja-JP" altLang="en-US" sz="1400" b="1" i="0">
              <a:solidFill>
                <a:schemeClr val="dk1"/>
              </a:solidFill>
              <a:effectLst/>
              <a:latin typeface="+mn-lt"/>
              <a:ea typeface="+mn-ea"/>
              <a:cs typeface="+mn-cs"/>
            </a:rPr>
            <a:t>は、イベント </a:t>
          </a:r>
          <a:r>
            <a:rPr lang="en-US" altLang="ja-JP" sz="1400" b="1" i="0">
              <a:solidFill>
                <a:schemeClr val="dk1"/>
              </a:solidFill>
              <a:effectLst/>
              <a:latin typeface="+mn-lt"/>
              <a:ea typeface="+mn-ea"/>
              <a:cs typeface="+mn-cs"/>
            </a:rPr>
            <a:t>(event) </a:t>
          </a:r>
          <a:r>
            <a:rPr lang="ja-JP" altLang="en-US" sz="1400" b="1" i="0">
              <a:solidFill>
                <a:schemeClr val="dk1"/>
              </a:solidFill>
              <a:effectLst/>
              <a:latin typeface="+mn-lt"/>
              <a:ea typeface="+mn-ea"/>
              <a:cs typeface="+mn-cs"/>
            </a:rPr>
            <a:t>が起きるまでの</a:t>
          </a:r>
          <a:r>
            <a:rPr lang="ja-JP" altLang="en-US" sz="1400" b="1" i="0">
              <a:solidFill>
                <a:srgbClr val="FF0000"/>
              </a:solidFill>
              <a:effectLst/>
              <a:latin typeface="+mn-lt"/>
              <a:ea typeface="+mn-ea"/>
              <a:cs typeface="+mn-cs"/>
            </a:rPr>
            <a:t>時間</a:t>
          </a:r>
          <a:r>
            <a:rPr lang="ja-JP" altLang="en-US" sz="1400" b="1" i="0">
              <a:solidFill>
                <a:schemeClr val="dk1"/>
              </a:solidFill>
              <a:effectLst/>
              <a:latin typeface="+mn-lt"/>
              <a:ea typeface="+mn-ea"/>
              <a:cs typeface="+mn-cs"/>
            </a:rPr>
            <a:t>と</a:t>
          </a:r>
          <a:r>
            <a:rPr lang="ja-JP" altLang="en-US" sz="1400" b="1" i="0">
              <a:solidFill>
                <a:srgbClr val="FF0000"/>
              </a:solidFill>
              <a:effectLst/>
              <a:latin typeface="+mn-lt"/>
              <a:ea typeface="+mn-ea"/>
              <a:cs typeface="+mn-cs"/>
            </a:rPr>
            <a:t>イベントとの間の関係</a:t>
          </a:r>
          <a:r>
            <a:rPr lang="ja-JP" altLang="en-US" sz="1400" b="1" i="0">
              <a:solidFill>
                <a:schemeClr val="dk1"/>
              </a:solidFill>
              <a:effectLst/>
              <a:latin typeface="+mn-lt"/>
              <a:ea typeface="+mn-ea"/>
              <a:cs typeface="+mn-cs"/>
            </a:rPr>
            <a:t>に焦点を当てる分析方法である。生存時間分析は、工学分野においては機械システムや製品の故障などを、医学分野においては疾患の病気の再発や死亡などを対象とした研究分野である。このような故障、破壊、倒産、再発、死亡などのイベントの生起のことを広義で死亡と呼ぶことにする。</a:t>
          </a:r>
        </a:p>
        <a:p>
          <a:r>
            <a:rPr lang="en-US" altLang="ja-JP" sz="1200" b="1" i="0">
              <a:solidFill>
                <a:schemeClr val="dk1"/>
              </a:solidFill>
              <a:effectLst/>
              <a:latin typeface="+mn-lt"/>
              <a:ea typeface="+mn-ea"/>
              <a:cs typeface="+mn-cs"/>
            </a:rPr>
            <a:t>(2)</a:t>
          </a:r>
          <a:r>
            <a:rPr lang="ja-JP" altLang="en-US" sz="1200" b="1" i="0">
              <a:solidFill>
                <a:schemeClr val="dk1"/>
              </a:solidFill>
              <a:effectLst/>
              <a:latin typeface="+mn-lt"/>
              <a:ea typeface="+mn-ea"/>
              <a:cs typeface="+mn-cs"/>
            </a:rPr>
            <a:t>　打ち切り</a:t>
          </a:r>
        </a:p>
        <a:p>
          <a:r>
            <a:rPr lang="ja-JP" altLang="en-US" sz="1200" b="0" i="0">
              <a:solidFill>
                <a:schemeClr val="dk1"/>
              </a:solidFill>
              <a:effectLst/>
              <a:latin typeface="+mn-lt"/>
              <a:ea typeface="+mn-ea"/>
              <a:cs typeface="+mn-cs"/>
            </a:rPr>
            <a:t>　 </a:t>
          </a:r>
          <a:r>
            <a:rPr lang="ja-JP" altLang="en-US" sz="1200" b="1" i="0">
              <a:solidFill>
                <a:schemeClr val="dk1"/>
              </a:solidFill>
              <a:effectLst/>
              <a:latin typeface="+mn-lt"/>
              <a:ea typeface="+mn-ea"/>
              <a:cs typeface="+mn-cs"/>
            </a:rPr>
            <a:t>生存時間に関する試験・観察を行うとき、治療の中止、もしくは転院、試験・観察の途中で</a:t>
          </a:r>
          <a:r>
            <a:rPr lang="ja-JP" altLang="en-US" sz="1200" b="1" i="0">
              <a:solidFill>
                <a:srgbClr val="FF0000"/>
              </a:solidFill>
              <a:effectLst/>
              <a:latin typeface="+mn-lt"/>
              <a:ea typeface="+mn-ea"/>
              <a:cs typeface="+mn-cs"/>
            </a:rPr>
            <a:t>脱落する場合</a:t>
          </a:r>
          <a:r>
            <a:rPr lang="ja-JP" altLang="en-US" sz="1200" b="1" i="0">
              <a:solidFill>
                <a:schemeClr val="dk1"/>
              </a:solidFill>
              <a:effectLst/>
              <a:latin typeface="+mn-lt"/>
              <a:ea typeface="+mn-ea"/>
              <a:cs typeface="+mn-cs"/>
            </a:rPr>
            <a:t>がある。また</a:t>
          </a:r>
          <a:r>
            <a:rPr lang="ja-JP" altLang="en-US" sz="1200" b="1" i="0">
              <a:solidFill>
                <a:srgbClr val="FF0000"/>
              </a:solidFill>
              <a:effectLst/>
              <a:latin typeface="+mn-lt"/>
              <a:ea typeface="+mn-ea"/>
              <a:cs typeface="+mn-cs"/>
            </a:rPr>
            <a:t>研究の終了時点では死亡に関するデータが入手できないこと</a:t>
          </a:r>
          <a:r>
            <a:rPr lang="ja-JP" altLang="en-US" sz="1200" b="1" i="0">
              <a:solidFill>
                <a:schemeClr val="dk1"/>
              </a:solidFill>
              <a:effectLst/>
              <a:latin typeface="+mn-lt"/>
              <a:ea typeface="+mn-ea"/>
              <a:cs typeface="+mn-cs"/>
            </a:rPr>
            <a:t>が起り得る。</a:t>
          </a:r>
          <a:r>
            <a:rPr lang="ja-JP" altLang="en-US" sz="1200" b="1" i="0">
              <a:solidFill>
                <a:srgbClr val="FF0000"/>
              </a:solidFill>
              <a:effectLst/>
              <a:latin typeface="+mn-lt"/>
              <a:ea typeface="+mn-ea"/>
              <a:cs typeface="+mn-cs"/>
            </a:rPr>
            <a:t>このようなことを打ち切りが生じた </a:t>
          </a:r>
          <a:r>
            <a:rPr lang="en-US" altLang="ja-JP" sz="1200" b="1" i="0">
              <a:solidFill>
                <a:srgbClr val="FF0000"/>
              </a:solidFill>
              <a:effectLst/>
              <a:latin typeface="+mn-lt"/>
              <a:ea typeface="+mn-ea"/>
              <a:cs typeface="+mn-cs"/>
            </a:rPr>
            <a:t>(censoring)</a:t>
          </a:r>
          <a:r>
            <a:rPr lang="en-US" altLang="ja-JP" sz="1200" b="1" i="0">
              <a:solidFill>
                <a:schemeClr val="dk1"/>
              </a:solidFill>
              <a:effectLst/>
              <a:latin typeface="+mn-lt"/>
              <a:ea typeface="+mn-ea"/>
              <a:cs typeface="+mn-cs"/>
            </a:rPr>
            <a:t> </a:t>
          </a:r>
          <a:r>
            <a:rPr lang="ja-JP" altLang="en-US" sz="1200" b="1" i="0">
              <a:solidFill>
                <a:schemeClr val="dk1"/>
              </a:solidFill>
              <a:effectLst/>
              <a:latin typeface="+mn-lt"/>
              <a:ea typeface="+mn-ea"/>
              <a:cs typeface="+mn-cs"/>
            </a:rPr>
            <a:t>と言う。打ち切りは、左側打ち切り、右側打ち切りなどに分類する場合があるが、ここでは</a:t>
          </a:r>
          <a:r>
            <a:rPr lang="ja-JP" altLang="en-US" sz="1200" b="1" i="0">
              <a:solidFill>
                <a:srgbClr val="FF0000"/>
              </a:solidFill>
              <a:effectLst/>
              <a:latin typeface="+mn-lt"/>
              <a:ea typeface="+mn-ea"/>
              <a:cs typeface="+mn-cs"/>
            </a:rPr>
            <a:t>研究を終了するまでイベントが観測できなかったケースを打ち切り</a:t>
          </a:r>
          <a:r>
            <a:rPr lang="ja-JP" altLang="en-US" sz="1200" b="1" i="0">
              <a:solidFill>
                <a:schemeClr val="dk1"/>
              </a:solidFill>
              <a:effectLst/>
              <a:latin typeface="+mn-lt"/>
              <a:ea typeface="+mn-ea"/>
              <a:cs typeface="+mn-cs"/>
            </a:rPr>
            <a:t>と呼ぶことにする。</a:t>
          </a:r>
          <a:br>
            <a:rPr lang="ja-JP" altLang="en-US" sz="1200" b="1" i="0">
              <a:solidFill>
                <a:schemeClr val="dk1"/>
              </a:solidFill>
              <a:effectLst/>
              <a:latin typeface="+mn-lt"/>
              <a:ea typeface="+mn-ea"/>
              <a:cs typeface="+mn-cs"/>
            </a:rPr>
          </a:br>
          <a:r>
            <a:rPr lang="ja-JP" altLang="en-US" sz="1200" b="1" i="0">
              <a:solidFill>
                <a:schemeClr val="dk1"/>
              </a:solidFill>
              <a:effectLst/>
              <a:latin typeface="+mn-lt"/>
              <a:ea typeface="+mn-ea"/>
              <a:cs typeface="+mn-cs"/>
            </a:rPr>
            <a:t>　 </a:t>
          </a:r>
          <a:r>
            <a:rPr lang="en-US" altLang="ja-JP" sz="1200" b="1" i="0">
              <a:solidFill>
                <a:schemeClr val="dk1"/>
              </a:solidFill>
              <a:effectLst/>
              <a:latin typeface="+mn-lt"/>
              <a:ea typeface="+mn-ea"/>
              <a:cs typeface="+mn-cs"/>
            </a:rPr>
            <a:t>R</a:t>
          </a:r>
          <a:r>
            <a:rPr lang="ja-JP" altLang="en-US" sz="1200" b="1" i="0">
              <a:solidFill>
                <a:schemeClr val="dk1"/>
              </a:solidFill>
              <a:effectLst/>
              <a:latin typeface="+mn-lt"/>
              <a:ea typeface="+mn-ea"/>
              <a:cs typeface="+mn-cs"/>
            </a:rPr>
            <a:t>の生存時間分析のパッケージとして最も広く用いられているのは </a:t>
          </a:r>
          <a:r>
            <a:rPr lang="en-US" altLang="ja-JP" sz="1200" b="1" i="0">
              <a:solidFill>
                <a:schemeClr val="dk1"/>
              </a:solidFill>
              <a:effectLst/>
              <a:latin typeface="+mn-lt"/>
              <a:ea typeface="+mn-ea"/>
              <a:cs typeface="+mn-cs"/>
            </a:rPr>
            <a:t>survival </a:t>
          </a:r>
          <a:r>
            <a:rPr lang="ja-JP" altLang="en-US" sz="1200" b="1" i="0">
              <a:solidFill>
                <a:schemeClr val="dk1"/>
              </a:solidFill>
              <a:effectLst/>
              <a:latin typeface="+mn-lt"/>
              <a:ea typeface="+mn-ea"/>
              <a:cs typeface="+mn-cs"/>
            </a:rPr>
            <a:t>である。パッケージ </a:t>
          </a:r>
          <a:r>
            <a:rPr lang="en-US" altLang="ja-JP" sz="1200" b="1" i="0">
              <a:solidFill>
                <a:schemeClr val="dk1"/>
              </a:solidFill>
              <a:effectLst/>
              <a:latin typeface="+mn-lt"/>
              <a:ea typeface="+mn-ea"/>
              <a:cs typeface="+mn-cs"/>
            </a:rPr>
            <a:t>survival </a:t>
          </a:r>
          <a:r>
            <a:rPr lang="ja-JP" altLang="en-US" sz="1200" b="1" i="0">
              <a:solidFill>
                <a:schemeClr val="dk1"/>
              </a:solidFill>
              <a:effectLst/>
              <a:latin typeface="+mn-lt"/>
              <a:ea typeface="+mn-ea"/>
              <a:cs typeface="+mn-cs"/>
            </a:rPr>
            <a:t>は、</a:t>
          </a:r>
          <a:r>
            <a:rPr lang="en-US" altLang="ja-JP" sz="1200" b="1" i="0">
              <a:solidFill>
                <a:schemeClr val="dk1"/>
              </a:solidFill>
              <a:effectLst/>
              <a:latin typeface="+mn-lt"/>
              <a:ea typeface="+mn-ea"/>
              <a:cs typeface="+mn-cs"/>
            </a:rPr>
            <a:t>R</a:t>
          </a:r>
          <a:r>
            <a:rPr lang="ja-JP" altLang="en-US" sz="1200" b="1" i="0">
              <a:solidFill>
                <a:schemeClr val="dk1"/>
              </a:solidFill>
              <a:effectLst/>
              <a:latin typeface="+mn-lt"/>
              <a:ea typeface="+mn-ea"/>
              <a:cs typeface="+mn-cs"/>
            </a:rPr>
            <a:t>をインストールする際に自動的にインストールされる。またパッケージ </a:t>
          </a:r>
          <a:r>
            <a:rPr lang="en-US" altLang="ja-JP" sz="1200" b="1" i="0">
              <a:solidFill>
                <a:schemeClr val="dk1"/>
              </a:solidFill>
              <a:effectLst/>
              <a:latin typeface="+mn-lt"/>
              <a:ea typeface="+mn-ea"/>
              <a:cs typeface="+mn-cs"/>
            </a:rPr>
            <a:t>MASS </a:t>
          </a:r>
          <a:r>
            <a:rPr lang="ja-JP" altLang="en-US" sz="1200" b="1" i="0">
              <a:solidFill>
                <a:schemeClr val="dk1"/>
              </a:solidFill>
              <a:effectLst/>
              <a:latin typeface="+mn-lt"/>
              <a:ea typeface="+mn-ea"/>
              <a:cs typeface="+mn-cs"/>
            </a:rPr>
            <a:t>には </a:t>
          </a:r>
          <a:r>
            <a:rPr lang="en-US" altLang="ja-JP" sz="1200" b="1" i="0">
              <a:solidFill>
                <a:schemeClr val="dk1"/>
              </a:solidFill>
              <a:effectLst/>
              <a:latin typeface="+mn-lt"/>
              <a:ea typeface="+mn-ea"/>
              <a:cs typeface="+mn-cs"/>
            </a:rPr>
            <a:t>gehan </a:t>
          </a:r>
          <a:r>
            <a:rPr lang="ja-JP" altLang="en-US" sz="1200" b="1" i="0">
              <a:solidFill>
                <a:schemeClr val="dk1"/>
              </a:solidFill>
              <a:effectLst/>
              <a:latin typeface="+mn-lt"/>
              <a:ea typeface="+mn-ea"/>
              <a:cs typeface="+mn-cs"/>
            </a:rPr>
            <a:t>という生存時間データがある。データ </a:t>
          </a:r>
          <a:r>
            <a:rPr lang="en-US" altLang="ja-JP" sz="1200" b="1" i="0">
              <a:solidFill>
                <a:schemeClr val="dk1"/>
              </a:solidFill>
              <a:effectLst/>
              <a:latin typeface="+mn-lt"/>
              <a:ea typeface="+mn-ea"/>
              <a:cs typeface="+mn-cs"/>
            </a:rPr>
            <a:t>gehan </a:t>
          </a:r>
          <a:r>
            <a:rPr lang="ja-JP" altLang="en-US" sz="1200" b="1" i="0">
              <a:solidFill>
                <a:schemeClr val="dk1"/>
              </a:solidFill>
              <a:effectLst/>
              <a:latin typeface="+mn-lt"/>
              <a:ea typeface="+mn-ea"/>
              <a:cs typeface="+mn-cs"/>
            </a:rPr>
            <a:t>は、白血病患者に対する薬の効果を調べるために被験者</a:t>
          </a:r>
          <a:r>
            <a:rPr lang="en-US" altLang="ja-JP" sz="1200" b="1" i="0">
              <a:solidFill>
                <a:schemeClr val="dk1"/>
              </a:solidFill>
              <a:effectLst/>
              <a:latin typeface="+mn-lt"/>
              <a:ea typeface="+mn-ea"/>
              <a:cs typeface="+mn-cs"/>
            </a:rPr>
            <a:t>42</a:t>
          </a:r>
          <a:r>
            <a:rPr lang="ja-JP" altLang="en-US" sz="1200" b="1" i="0">
              <a:solidFill>
                <a:schemeClr val="dk1"/>
              </a:solidFill>
              <a:effectLst/>
              <a:latin typeface="+mn-lt"/>
              <a:ea typeface="+mn-ea"/>
              <a:cs typeface="+mn-cs"/>
            </a:rPr>
            <a:t>名に対して行った臨床試験データである。被験者は薬の投与群と対照群</a:t>
          </a:r>
          <a:r>
            <a:rPr lang="en-US" altLang="ja-JP" sz="1200" b="1" i="0">
              <a:solidFill>
                <a:schemeClr val="dk1"/>
              </a:solidFill>
              <a:effectLst/>
              <a:latin typeface="+mn-lt"/>
              <a:ea typeface="+mn-ea"/>
              <a:cs typeface="+mn-cs"/>
            </a:rPr>
            <a:t>(</a:t>
          </a:r>
          <a:r>
            <a:rPr lang="ja-JP" altLang="en-US" sz="1200" b="1" i="0">
              <a:solidFill>
                <a:schemeClr val="dk1"/>
              </a:solidFill>
              <a:effectLst/>
              <a:latin typeface="+mn-lt"/>
              <a:ea typeface="+mn-ea"/>
              <a:cs typeface="+mn-cs"/>
            </a:rPr>
            <a:t>投薬していない群</a:t>
          </a:r>
          <a:r>
            <a:rPr lang="en-US" altLang="ja-JP" sz="1200" b="1" i="0">
              <a:solidFill>
                <a:schemeClr val="dk1"/>
              </a:solidFill>
              <a:effectLst/>
              <a:latin typeface="+mn-lt"/>
              <a:ea typeface="+mn-ea"/>
              <a:cs typeface="+mn-cs"/>
            </a:rPr>
            <a:t>)</a:t>
          </a:r>
          <a:r>
            <a:rPr lang="ja-JP" altLang="en-US" sz="1200" b="1" i="0">
              <a:solidFill>
                <a:schemeClr val="dk1"/>
              </a:solidFill>
              <a:effectLst/>
              <a:latin typeface="+mn-lt"/>
              <a:ea typeface="+mn-ea"/>
              <a:cs typeface="+mn-cs"/>
            </a:rPr>
            <a:t>のペアによって構成されている。生存時間データの形式および打ち切りに関する情報を確認するためデータフレーム </a:t>
          </a:r>
          <a:r>
            <a:rPr lang="en-US" altLang="ja-JP" sz="1200" b="1" i="0">
              <a:solidFill>
                <a:schemeClr val="dk1"/>
              </a:solidFill>
              <a:effectLst/>
              <a:latin typeface="+mn-lt"/>
              <a:ea typeface="+mn-ea"/>
              <a:cs typeface="+mn-cs"/>
            </a:rPr>
            <a:t>gehan </a:t>
          </a:r>
          <a:r>
            <a:rPr lang="ja-JP" altLang="en-US" sz="1200" b="1" i="0">
              <a:solidFill>
                <a:schemeClr val="dk1"/>
              </a:solidFill>
              <a:effectLst/>
              <a:latin typeface="+mn-lt"/>
              <a:ea typeface="+mn-ea"/>
              <a:cs typeface="+mn-cs"/>
            </a:rPr>
            <a:t>の構造を次に示す。</a:t>
          </a:r>
        </a:p>
        <a:p>
          <a:endParaRPr kumimoji="1" lang="ja-JP" altLang="en-US" sz="1100"/>
        </a:p>
      </xdr:txBody>
    </xdr:sp>
    <xdr:clientData/>
  </xdr:twoCellAnchor>
  <xdr:twoCellAnchor editAs="oneCell">
    <xdr:from>
      <xdr:col>1</xdr:col>
      <xdr:colOff>0</xdr:colOff>
      <xdr:row>42</xdr:row>
      <xdr:rowOff>0</xdr:rowOff>
    </xdr:from>
    <xdr:to>
      <xdr:col>1</xdr:col>
      <xdr:colOff>4030980</xdr:colOff>
      <xdr:row>63</xdr:row>
      <xdr:rowOff>106680</xdr:rowOff>
    </xdr:to>
    <xdr:pic>
      <xdr:nvPicPr>
        <xdr:cNvPr id="3" name="図 2" descr="図1　生存時間の横棒グラフ">
          <a:extLst>
            <a:ext uri="{FF2B5EF4-FFF2-40B4-BE49-F238E27FC236}">
              <a16:creationId xmlns:a16="http://schemas.microsoft.com/office/drawing/2014/main" id="{73C3B61B-184D-4998-B908-F56DC0EF8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 y="10241280"/>
          <a:ext cx="4030980" cy="490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106679</xdr:colOff>
      <xdr:row>1</xdr:row>
      <xdr:rowOff>83820</xdr:rowOff>
    </xdr:from>
    <xdr:to>
      <xdr:col>32</xdr:col>
      <xdr:colOff>432084</xdr:colOff>
      <xdr:row>21</xdr:row>
      <xdr:rowOff>243840</xdr:rowOff>
    </xdr:to>
    <xdr:pic>
      <xdr:nvPicPr>
        <xdr:cNvPr id="4" name="図 3">
          <a:extLst>
            <a:ext uri="{FF2B5EF4-FFF2-40B4-BE49-F238E27FC236}">
              <a16:creationId xmlns:a16="http://schemas.microsoft.com/office/drawing/2014/main" id="{155274A9-58DA-4EF7-865B-0A55FCE61B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44699" y="312420"/>
          <a:ext cx="10383805" cy="494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102</xdr:row>
      <xdr:rowOff>0</xdr:rowOff>
    </xdr:from>
    <xdr:to>
      <xdr:col>1</xdr:col>
      <xdr:colOff>1508760</xdr:colOff>
      <xdr:row>103</xdr:row>
      <xdr:rowOff>7620</xdr:rowOff>
    </xdr:to>
    <xdr:pic>
      <xdr:nvPicPr>
        <xdr:cNvPr id="6" name="図 5" descr="平均S(t)=1-F(t)">
          <a:extLst>
            <a:ext uri="{FF2B5EF4-FFF2-40B4-BE49-F238E27FC236}">
              <a16:creationId xmlns:a16="http://schemas.microsoft.com/office/drawing/2014/main" id="{0A7EBABC-4A65-40EB-BCF0-FE5C54ECAE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0560" y="22357080"/>
          <a:ext cx="150876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107</xdr:row>
      <xdr:rowOff>0</xdr:rowOff>
    </xdr:from>
    <xdr:to>
      <xdr:col>1</xdr:col>
      <xdr:colOff>1783080</xdr:colOff>
      <xdr:row>107</xdr:row>
      <xdr:rowOff>708660</xdr:rowOff>
    </xdr:to>
    <xdr:pic>
      <xdr:nvPicPr>
        <xdr:cNvPr id="7" name="図 6" descr="カプラン・マイヤー推定法の定義">
          <a:extLst>
            <a:ext uri="{FF2B5EF4-FFF2-40B4-BE49-F238E27FC236}">
              <a16:creationId xmlns:a16="http://schemas.microsoft.com/office/drawing/2014/main" id="{973F246B-24DA-4CFC-ACCC-B5856B8382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 y="23957280"/>
          <a:ext cx="178308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114</xdr:row>
      <xdr:rowOff>0</xdr:rowOff>
    </xdr:from>
    <xdr:to>
      <xdr:col>1</xdr:col>
      <xdr:colOff>3467100</xdr:colOff>
      <xdr:row>115</xdr:row>
      <xdr:rowOff>15240</xdr:rowOff>
    </xdr:to>
    <xdr:pic>
      <xdr:nvPicPr>
        <xdr:cNvPr id="8" name="図 7" descr="累積ハザード関数およびその推定量">
          <a:extLst>
            <a:ext uri="{FF2B5EF4-FFF2-40B4-BE49-F238E27FC236}">
              <a16:creationId xmlns:a16="http://schemas.microsoft.com/office/drawing/2014/main" id="{48BFCFCB-7F5A-44A1-8C0F-BF584485031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0560" y="26471880"/>
          <a:ext cx="346710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0</xdr:rowOff>
    </xdr:from>
    <xdr:to>
      <xdr:col>1</xdr:col>
      <xdr:colOff>1303020</xdr:colOff>
      <xdr:row>119</xdr:row>
      <xdr:rowOff>426720</xdr:rowOff>
    </xdr:to>
    <xdr:pic>
      <xdr:nvPicPr>
        <xdr:cNvPr id="9" name="図 8" descr="ハザードの推定量">
          <a:extLst>
            <a:ext uri="{FF2B5EF4-FFF2-40B4-BE49-F238E27FC236}">
              <a16:creationId xmlns:a16="http://schemas.microsoft.com/office/drawing/2014/main" id="{76DD3325-AABD-4DFF-8ABB-620387C5753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0560" y="27614880"/>
          <a:ext cx="130302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122</xdr:row>
      <xdr:rowOff>0</xdr:rowOff>
    </xdr:from>
    <xdr:to>
      <xdr:col>1</xdr:col>
      <xdr:colOff>4076700</xdr:colOff>
      <xdr:row>124</xdr:row>
      <xdr:rowOff>259080</xdr:rowOff>
    </xdr:to>
    <xdr:pic>
      <xdr:nvPicPr>
        <xdr:cNvPr id="10" name="図 9" descr="フレミング・ハリントン(Fleming-Harrington)推定量">
          <a:extLst>
            <a:ext uri="{FF2B5EF4-FFF2-40B4-BE49-F238E27FC236}">
              <a16:creationId xmlns:a16="http://schemas.microsoft.com/office/drawing/2014/main" id="{27CE67CD-A310-45E2-907C-3BA906E627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0560" y="29215080"/>
          <a:ext cx="4076700"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69</xdr:row>
      <xdr:rowOff>0</xdr:rowOff>
    </xdr:from>
    <xdr:to>
      <xdr:col>2</xdr:col>
      <xdr:colOff>83820</xdr:colOff>
      <xdr:row>69</xdr:row>
      <xdr:rowOff>1013460</xdr:rowOff>
    </xdr:to>
    <xdr:pic>
      <xdr:nvPicPr>
        <xdr:cNvPr id="19" name="図 18" descr="確率密度関数">
          <a:extLst>
            <a:ext uri="{FF2B5EF4-FFF2-40B4-BE49-F238E27FC236}">
              <a16:creationId xmlns:a16="http://schemas.microsoft.com/office/drawing/2014/main" id="{0A56A595-0126-46B4-9FF1-EDADBF3A50E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579620" y="18661380"/>
          <a:ext cx="4351020"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0</xdr:rowOff>
    </xdr:from>
    <xdr:to>
      <xdr:col>2</xdr:col>
      <xdr:colOff>60960</xdr:colOff>
      <xdr:row>72</xdr:row>
      <xdr:rowOff>266700</xdr:rowOff>
    </xdr:to>
    <xdr:pic>
      <xdr:nvPicPr>
        <xdr:cNvPr id="20" name="図 19" descr="生存関数S(t)">
          <a:extLst>
            <a:ext uri="{FF2B5EF4-FFF2-40B4-BE49-F238E27FC236}">
              <a16:creationId xmlns:a16="http://schemas.microsoft.com/office/drawing/2014/main" id="{49AF9BC9-EFD8-43AC-840F-0CC59DB28DA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79620" y="20520660"/>
          <a:ext cx="432816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77</xdr:row>
      <xdr:rowOff>0</xdr:rowOff>
    </xdr:from>
    <xdr:to>
      <xdr:col>4</xdr:col>
      <xdr:colOff>15240</xdr:colOff>
      <xdr:row>78</xdr:row>
      <xdr:rowOff>982980</xdr:rowOff>
    </xdr:to>
    <xdr:pic>
      <xdr:nvPicPr>
        <xdr:cNvPr id="21" name="図 20" descr="ハザード関数">
          <a:extLst>
            <a:ext uri="{FF2B5EF4-FFF2-40B4-BE49-F238E27FC236}">
              <a16:creationId xmlns:a16="http://schemas.microsoft.com/office/drawing/2014/main" id="{214F149E-E9BE-4F42-951F-72A655C83FD9}"/>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579620" y="21694140"/>
          <a:ext cx="5623560" cy="126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81</xdr:row>
      <xdr:rowOff>0</xdr:rowOff>
    </xdr:from>
    <xdr:to>
      <xdr:col>1</xdr:col>
      <xdr:colOff>2849880</xdr:colOff>
      <xdr:row>83</xdr:row>
      <xdr:rowOff>53340</xdr:rowOff>
    </xdr:to>
    <xdr:pic>
      <xdr:nvPicPr>
        <xdr:cNvPr id="22" name="図 21" descr="生存関数とハザード関数および累積ハザード関数との関係">
          <a:extLst>
            <a:ext uri="{FF2B5EF4-FFF2-40B4-BE49-F238E27FC236}">
              <a16:creationId xmlns:a16="http://schemas.microsoft.com/office/drawing/2014/main" id="{7755AD7E-D360-4A6A-BA27-49EC2BFF665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579620" y="23294340"/>
          <a:ext cx="284988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153</xdr:row>
      <xdr:rowOff>0</xdr:rowOff>
    </xdr:from>
    <xdr:to>
      <xdr:col>2</xdr:col>
      <xdr:colOff>541020</xdr:colOff>
      <xdr:row>157</xdr:row>
      <xdr:rowOff>2552700</xdr:rowOff>
    </xdr:to>
    <xdr:pic>
      <xdr:nvPicPr>
        <xdr:cNvPr id="23" name="図 22" descr="図2　データgehanの生存時間プロット">
          <a:extLst>
            <a:ext uri="{FF2B5EF4-FFF2-40B4-BE49-F238E27FC236}">
              <a16:creationId xmlns:a16="http://schemas.microsoft.com/office/drawing/2014/main" id="{151A1CE0-2CA0-4754-A80B-BCB40A5024D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70560" y="50215800"/>
          <a:ext cx="4808220" cy="3573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165</xdr:row>
      <xdr:rowOff>0</xdr:rowOff>
    </xdr:from>
    <xdr:to>
      <xdr:col>2</xdr:col>
      <xdr:colOff>571500</xdr:colOff>
      <xdr:row>169</xdr:row>
      <xdr:rowOff>2590800</xdr:rowOff>
    </xdr:to>
    <xdr:pic>
      <xdr:nvPicPr>
        <xdr:cNvPr id="24" name="図 23" descr="図3　生存曲線と信頼区間">
          <a:extLst>
            <a:ext uri="{FF2B5EF4-FFF2-40B4-BE49-F238E27FC236}">
              <a16:creationId xmlns:a16="http://schemas.microsoft.com/office/drawing/2014/main" id="{D50A55A8-E7B5-4B94-8F25-B5C2CD7B071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0560" y="55938420"/>
          <a:ext cx="4838700" cy="361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171</xdr:row>
      <xdr:rowOff>0</xdr:rowOff>
    </xdr:from>
    <xdr:to>
      <xdr:col>1</xdr:col>
      <xdr:colOff>2019300</xdr:colOff>
      <xdr:row>173</xdr:row>
      <xdr:rowOff>373380</xdr:rowOff>
    </xdr:to>
    <xdr:pic>
      <xdr:nvPicPr>
        <xdr:cNvPr id="25" name="図 24" descr="標準偏差の推定">
          <a:extLst>
            <a:ext uri="{FF2B5EF4-FFF2-40B4-BE49-F238E27FC236}">
              <a16:creationId xmlns:a16="http://schemas.microsoft.com/office/drawing/2014/main" id="{5EEF39AA-07E4-4459-AC42-E29391E5482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0560" y="57767220"/>
          <a:ext cx="2019300"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175</xdr:row>
      <xdr:rowOff>0</xdr:rowOff>
    </xdr:from>
    <xdr:to>
      <xdr:col>1</xdr:col>
      <xdr:colOff>1592580</xdr:colOff>
      <xdr:row>176</xdr:row>
      <xdr:rowOff>548640</xdr:rowOff>
    </xdr:to>
    <xdr:pic>
      <xdr:nvPicPr>
        <xdr:cNvPr id="26" name="図 25" descr="ネルソン推定量の標準偏差">
          <a:extLst>
            <a:ext uri="{FF2B5EF4-FFF2-40B4-BE49-F238E27FC236}">
              <a16:creationId xmlns:a16="http://schemas.microsoft.com/office/drawing/2014/main" id="{A073CEB7-E0C9-4279-B38E-4FFF12F341B2}"/>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0560" y="58910220"/>
          <a:ext cx="159258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178</xdr:row>
      <xdr:rowOff>0</xdr:rowOff>
    </xdr:from>
    <xdr:to>
      <xdr:col>1</xdr:col>
      <xdr:colOff>114300</xdr:colOff>
      <xdr:row>178</xdr:row>
      <xdr:rowOff>182880</xdr:rowOff>
    </xdr:to>
    <xdr:pic>
      <xdr:nvPicPr>
        <xdr:cNvPr id="27" name="図 26" descr="S">
          <a:extLst>
            <a:ext uri="{FF2B5EF4-FFF2-40B4-BE49-F238E27FC236}">
              <a16:creationId xmlns:a16="http://schemas.microsoft.com/office/drawing/2014/main" id="{CBE3BA0A-F6BC-43B9-B6E4-32CEC2F745D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70560" y="60967620"/>
          <a:ext cx="11430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179</xdr:row>
      <xdr:rowOff>0</xdr:rowOff>
    </xdr:from>
    <xdr:to>
      <xdr:col>1</xdr:col>
      <xdr:colOff>274320</xdr:colOff>
      <xdr:row>179</xdr:row>
      <xdr:rowOff>190500</xdr:rowOff>
    </xdr:to>
    <xdr:pic>
      <xdr:nvPicPr>
        <xdr:cNvPr id="28" name="図 27" descr="S(t)">
          <a:extLst>
            <a:ext uri="{FF2B5EF4-FFF2-40B4-BE49-F238E27FC236}">
              <a16:creationId xmlns:a16="http://schemas.microsoft.com/office/drawing/2014/main" id="{4B0960B6-4B68-4085-BD6D-DEEE651590C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 y="61196220"/>
          <a:ext cx="2743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180</xdr:row>
      <xdr:rowOff>0</xdr:rowOff>
    </xdr:from>
    <xdr:to>
      <xdr:col>1</xdr:col>
      <xdr:colOff>121920</xdr:colOff>
      <xdr:row>180</xdr:row>
      <xdr:rowOff>175260</xdr:rowOff>
    </xdr:to>
    <xdr:pic>
      <xdr:nvPicPr>
        <xdr:cNvPr id="29" name="図 28" descr="H">
          <a:extLst>
            <a:ext uri="{FF2B5EF4-FFF2-40B4-BE49-F238E27FC236}">
              <a16:creationId xmlns:a16="http://schemas.microsoft.com/office/drawing/2014/main" id="{F9F3EE16-3F9F-49E9-BAB2-15E3D91E9278}"/>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0560" y="61424820"/>
          <a:ext cx="12192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181</xdr:row>
      <xdr:rowOff>0</xdr:rowOff>
    </xdr:from>
    <xdr:to>
      <xdr:col>1</xdr:col>
      <xdr:colOff>327660</xdr:colOff>
      <xdr:row>181</xdr:row>
      <xdr:rowOff>160020</xdr:rowOff>
    </xdr:to>
    <xdr:pic>
      <xdr:nvPicPr>
        <xdr:cNvPr id="30" name="図 29" descr="H(t)">
          <a:extLst>
            <a:ext uri="{FF2B5EF4-FFF2-40B4-BE49-F238E27FC236}">
              <a16:creationId xmlns:a16="http://schemas.microsoft.com/office/drawing/2014/main" id="{4FACE0C4-9C36-42D0-89C3-9669DFF3C2D5}"/>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0560" y="61653420"/>
          <a:ext cx="327660"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184</xdr:row>
      <xdr:rowOff>0</xdr:rowOff>
    </xdr:from>
    <xdr:to>
      <xdr:col>2</xdr:col>
      <xdr:colOff>160020</xdr:colOff>
      <xdr:row>187</xdr:row>
      <xdr:rowOff>624840</xdr:rowOff>
    </xdr:to>
    <xdr:pic>
      <xdr:nvPicPr>
        <xdr:cNvPr id="31" name="図 30" descr="plain,log,log-log">
          <a:extLst>
            <a:ext uri="{FF2B5EF4-FFF2-40B4-BE49-F238E27FC236}">
              <a16:creationId xmlns:a16="http://schemas.microsoft.com/office/drawing/2014/main" id="{EDB598C7-C529-436C-8CA2-99B6E389F01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0560" y="62339220"/>
          <a:ext cx="442722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196</xdr:row>
      <xdr:rowOff>0</xdr:rowOff>
    </xdr:from>
    <xdr:to>
      <xdr:col>2</xdr:col>
      <xdr:colOff>533400</xdr:colOff>
      <xdr:row>200</xdr:row>
      <xdr:rowOff>2621280</xdr:rowOff>
    </xdr:to>
    <xdr:pic>
      <xdr:nvPicPr>
        <xdr:cNvPr id="32" name="図 31" descr="図4　異なる推定法による信頼区間">
          <a:extLst>
            <a:ext uri="{FF2B5EF4-FFF2-40B4-BE49-F238E27FC236}">
              <a16:creationId xmlns:a16="http://schemas.microsoft.com/office/drawing/2014/main" id="{370A5409-D4B0-4C5F-93A3-09F196B3D05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70560" y="67345560"/>
          <a:ext cx="4800600" cy="3642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211</xdr:row>
      <xdr:rowOff>0</xdr:rowOff>
    </xdr:from>
    <xdr:to>
      <xdr:col>2</xdr:col>
      <xdr:colOff>563880</xdr:colOff>
      <xdr:row>216</xdr:row>
      <xdr:rowOff>2346960</xdr:rowOff>
    </xdr:to>
    <xdr:pic>
      <xdr:nvPicPr>
        <xdr:cNvPr id="33" name="図 32" descr="図5　３種類の推定法による生存曲線">
          <a:extLst>
            <a:ext uri="{FF2B5EF4-FFF2-40B4-BE49-F238E27FC236}">
              <a16:creationId xmlns:a16="http://schemas.microsoft.com/office/drawing/2014/main" id="{A2896BA7-0DF7-4DBF-8CE6-48AF34178E9B}"/>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70560" y="73517760"/>
          <a:ext cx="4831080" cy="361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358140</xdr:colOff>
      <xdr:row>1</xdr:row>
      <xdr:rowOff>256562</xdr:rowOff>
    </xdr:from>
    <xdr:to>
      <xdr:col>4</xdr:col>
      <xdr:colOff>468630</xdr:colOff>
      <xdr:row>6</xdr:row>
      <xdr:rowOff>28062</xdr:rowOff>
    </xdr:to>
    <xdr:pic>
      <xdr:nvPicPr>
        <xdr:cNvPr id="2" name="図 1">
          <a:extLst>
            <a:ext uri="{FF2B5EF4-FFF2-40B4-BE49-F238E27FC236}">
              <a16:creationId xmlns:a16="http://schemas.microsoft.com/office/drawing/2014/main" id="{ADAFDB87-7CF2-43BF-A90D-4C13DABDB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 y="481352"/>
          <a:ext cx="5113020" cy="2956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5</xdr:col>
      <xdr:colOff>0</xdr:colOff>
      <xdr:row>16</xdr:row>
      <xdr:rowOff>53340</xdr:rowOff>
    </xdr:to>
    <xdr:pic>
      <xdr:nvPicPr>
        <xdr:cNvPr id="4" name="図 3">
          <a:extLst>
            <a:ext uri="{FF2B5EF4-FFF2-40B4-BE49-F238E27FC236}">
              <a16:creationId xmlns:a16="http://schemas.microsoft.com/office/drawing/2014/main" id="{7A41D1FE-11F1-4305-B7EF-7A06D4684A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 y="3634740"/>
          <a:ext cx="5002530"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491490</xdr:colOff>
      <xdr:row>16</xdr:row>
      <xdr:rowOff>80010</xdr:rowOff>
    </xdr:from>
    <xdr:to>
      <xdr:col>5</xdr:col>
      <xdr:colOff>38100</xdr:colOff>
      <xdr:row>25</xdr:row>
      <xdr:rowOff>148500</xdr:rowOff>
    </xdr:to>
    <xdr:pic>
      <xdr:nvPicPr>
        <xdr:cNvPr id="5" name="図 4">
          <a:extLst>
            <a:ext uri="{FF2B5EF4-FFF2-40B4-BE49-F238E27FC236}">
              <a16:creationId xmlns:a16="http://schemas.microsoft.com/office/drawing/2014/main" id="{7381C04C-70AF-4682-8040-5A2B592641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1490" y="5737860"/>
          <a:ext cx="5250180" cy="3021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0</xdr:rowOff>
    </xdr:from>
    <xdr:to>
      <xdr:col>4</xdr:col>
      <xdr:colOff>224790</xdr:colOff>
      <xdr:row>36</xdr:row>
      <xdr:rowOff>190500</xdr:rowOff>
    </xdr:to>
    <xdr:pic>
      <xdr:nvPicPr>
        <xdr:cNvPr id="6" name="図 5">
          <a:extLst>
            <a:ext uri="{FF2B5EF4-FFF2-40B4-BE49-F238E27FC236}">
              <a16:creationId xmlns:a16="http://schemas.microsoft.com/office/drawing/2014/main" id="{312A7E5A-5D86-4157-BF5B-DC47334AAE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1040" y="9284970"/>
          <a:ext cx="4526280" cy="3116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4</xdr:col>
      <xdr:colOff>15240</xdr:colOff>
      <xdr:row>44</xdr:row>
      <xdr:rowOff>76200</xdr:rowOff>
    </xdr:to>
    <xdr:pic>
      <xdr:nvPicPr>
        <xdr:cNvPr id="7" name="図 6">
          <a:extLst>
            <a:ext uri="{FF2B5EF4-FFF2-40B4-BE49-F238E27FC236}">
              <a16:creationId xmlns:a16="http://schemas.microsoft.com/office/drawing/2014/main" id="{E8D15166-851B-40AE-952F-079C768E1C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1040" y="12828270"/>
          <a:ext cx="431673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381000</xdr:colOff>
      <xdr:row>48</xdr:row>
      <xdr:rowOff>956310</xdr:rowOff>
    </xdr:from>
    <xdr:to>
      <xdr:col>4</xdr:col>
      <xdr:colOff>320040</xdr:colOff>
      <xdr:row>61</xdr:row>
      <xdr:rowOff>140970</xdr:rowOff>
    </xdr:to>
    <xdr:pic>
      <xdr:nvPicPr>
        <xdr:cNvPr id="9" name="図 8">
          <a:extLst>
            <a:ext uri="{FF2B5EF4-FFF2-40B4-BE49-F238E27FC236}">
              <a16:creationId xmlns:a16="http://schemas.microsoft.com/office/drawing/2014/main" id="{6F3C15DB-85FB-4678-BF65-9B07AED85D3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82040" y="18638520"/>
          <a:ext cx="4240530" cy="318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339090</xdr:colOff>
      <xdr:row>64</xdr:row>
      <xdr:rowOff>3810</xdr:rowOff>
    </xdr:from>
    <xdr:to>
      <xdr:col>4</xdr:col>
      <xdr:colOff>601980</xdr:colOff>
      <xdr:row>70</xdr:row>
      <xdr:rowOff>220980</xdr:rowOff>
    </xdr:to>
    <xdr:pic>
      <xdr:nvPicPr>
        <xdr:cNvPr id="10" name="図 9">
          <a:extLst>
            <a:ext uri="{FF2B5EF4-FFF2-40B4-BE49-F238E27FC236}">
              <a16:creationId xmlns:a16="http://schemas.microsoft.com/office/drawing/2014/main" id="{01BADC78-50D0-4A0E-86FC-3E9DB15BCBF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40130" y="22357080"/>
          <a:ext cx="456438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0</xdr:rowOff>
    </xdr:from>
    <xdr:to>
      <xdr:col>3</xdr:col>
      <xdr:colOff>640080</xdr:colOff>
      <xdr:row>77</xdr:row>
      <xdr:rowOff>773430</xdr:rowOff>
    </xdr:to>
    <xdr:pic>
      <xdr:nvPicPr>
        <xdr:cNvPr id="11" name="図 10">
          <a:extLst>
            <a:ext uri="{FF2B5EF4-FFF2-40B4-BE49-F238E27FC236}">
              <a16:creationId xmlns:a16="http://schemas.microsoft.com/office/drawing/2014/main" id="{108053A1-5A36-4944-A09D-3256452F85F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01040" y="25629870"/>
          <a:ext cx="4240530"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81</xdr:row>
      <xdr:rowOff>0</xdr:rowOff>
    </xdr:from>
    <xdr:to>
      <xdr:col>5</xdr:col>
      <xdr:colOff>107358</xdr:colOff>
      <xdr:row>88</xdr:row>
      <xdr:rowOff>830580</xdr:rowOff>
    </xdr:to>
    <xdr:pic>
      <xdr:nvPicPr>
        <xdr:cNvPr id="12" name="図 11">
          <a:extLst>
            <a:ext uri="{FF2B5EF4-FFF2-40B4-BE49-F238E27FC236}">
              <a16:creationId xmlns:a16="http://schemas.microsoft.com/office/drawing/2014/main" id="{95CCD528-A2BE-426F-8AAC-23BCB705279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01040" y="29557980"/>
          <a:ext cx="5109888" cy="2830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91</xdr:row>
      <xdr:rowOff>106680</xdr:rowOff>
    </xdr:from>
    <xdr:to>
      <xdr:col>6</xdr:col>
      <xdr:colOff>573566</xdr:colOff>
      <xdr:row>102</xdr:row>
      <xdr:rowOff>11430</xdr:rowOff>
    </xdr:to>
    <xdr:pic>
      <xdr:nvPicPr>
        <xdr:cNvPr id="13" name="図 12">
          <a:extLst>
            <a:ext uri="{FF2B5EF4-FFF2-40B4-BE49-F238E27FC236}">
              <a16:creationId xmlns:a16="http://schemas.microsoft.com/office/drawing/2014/main" id="{43354749-C9F2-48F1-B60F-4777725C2FD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38550" y="33230820"/>
          <a:ext cx="5061746" cy="280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103</xdr:row>
      <xdr:rowOff>0</xdr:rowOff>
    </xdr:from>
    <xdr:to>
      <xdr:col>6</xdr:col>
      <xdr:colOff>281940</xdr:colOff>
      <xdr:row>109</xdr:row>
      <xdr:rowOff>68580</xdr:rowOff>
    </xdr:to>
    <xdr:pic>
      <xdr:nvPicPr>
        <xdr:cNvPr id="14" name="図 13">
          <a:extLst>
            <a:ext uri="{FF2B5EF4-FFF2-40B4-BE49-F238E27FC236}">
              <a16:creationId xmlns:a16="http://schemas.microsoft.com/office/drawing/2014/main" id="{ACEF3CA9-D949-44B7-BADD-F6C66C44FB3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301490" y="36248340"/>
          <a:ext cx="4107180" cy="2945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110</xdr:row>
      <xdr:rowOff>0</xdr:rowOff>
    </xdr:from>
    <xdr:to>
      <xdr:col>6</xdr:col>
      <xdr:colOff>281940</xdr:colOff>
      <xdr:row>122</xdr:row>
      <xdr:rowOff>49530</xdr:rowOff>
    </xdr:to>
    <xdr:pic>
      <xdr:nvPicPr>
        <xdr:cNvPr id="15" name="図 14">
          <a:extLst>
            <a:ext uri="{FF2B5EF4-FFF2-40B4-BE49-F238E27FC236}">
              <a16:creationId xmlns:a16="http://schemas.microsoft.com/office/drawing/2014/main" id="{264E7261-87FB-4C44-A24E-BCA7896E9E4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301490" y="39349680"/>
          <a:ext cx="410718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123</xdr:row>
      <xdr:rowOff>0</xdr:rowOff>
    </xdr:from>
    <xdr:to>
      <xdr:col>6</xdr:col>
      <xdr:colOff>72390</xdr:colOff>
      <xdr:row>135</xdr:row>
      <xdr:rowOff>34290</xdr:rowOff>
    </xdr:to>
    <xdr:pic>
      <xdr:nvPicPr>
        <xdr:cNvPr id="16" name="図 15">
          <a:extLst>
            <a:ext uri="{FF2B5EF4-FFF2-40B4-BE49-F238E27FC236}">
              <a16:creationId xmlns:a16="http://schemas.microsoft.com/office/drawing/2014/main" id="{008C9A40-BFA5-4558-AF5A-22EB7733EBE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301490" y="42572940"/>
          <a:ext cx="389763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339090</xdr:colOff>
      <xdr:row>135</xdr:row>
      <xdr:rowOff>217170</xdr:rowOff>
    </xdr:from>
    <xdr:to>
      <xdr:col>8</xdr:col>
      <xdr:colOff>346710</xdr:colOff>
      <xdr:row>138</xdr:row>
      <xdr:rowOff>160020</xdr:rowOff>
    </xdr:to>
    <xdr:pic>
      <xdr:nvPicPr>
        <xdr:cNvPr id="17" name="図 16">
          <a:extLst>
            <a:ext uri="{FF2B5EF4-FFF2-40B4-BE49-F238E27FC236}">
              <a16:creationId xmlns:a16="http://schemas.microsoft.com/office/drawing/2014/main" id="{B3D1673F-7A11-44E0-8F7C-A8D06F4FEC5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939540" y="45613320"/>
          <a:ext cx="5935980" cy="2145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148</xdr:row>
      <xdr:rowOff>0</xdr:rowOff>
    </xdr:from>
    <xdr:to>
      <xdr:col>4</xdr:col>
      <xdr:colOff>300990</xdr:colOff>
      <xdr:row>163</xdr:row>
      <xdr:rowOff>76200</xdr:rowOff>
    </xdr:to>
    <xdr:pic>
      <xdr:nvPicPr>
        <xdr:cNvPr id="19" name="図 18">
          <a:extLst>
            <a:ext uri="{FF2B5EF4-FFF2-40B4-BE49-F238E27FC236}">
              <a16:creationId xmlns:a16="http://schemas.microsoft.com/office/drawing/2014/main" id="{2C4BFDAC-02FE-4F2A-ACA3-A2C039CD989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01040" y="52277010"/>
          <a:ext cx="4602480"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1840230</xdr:colOff>
      <xdr:row>11</xdr:row>
      <xdr:rowOff>240030</xdr:rowOff>
    </xdr:to>
    <xdr:pic>
      <xdr:nvPicPr>
        <xdr:cNvPr id="38" name="図 37" descr="関係式">
          <a:extLst>
            <a:ext uri="{FF2B5EF4-FFF2-40B4-BE49-F238E27FC236}">
              <a16:creationId xmlns:a16="http://schemas.microsoft.com/office/drawing/2014/main" id="{ADECD8BF-2ACC-4655-AFA8-A96B63946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 y="18897600"/>
          <a:ext cx="1840230" cy="240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4267200</xdr:colOff>
      <xdr:row>18</xdr:row>
      <xdr:rowOff>186690</xdr:rowOff>
    </xdr:to>
    <xdr:pic>
      <xdr:nvPicPr>
        <xdr:cNvPr id="39" name="図 38" descr="コックス比例ハザードモデル式の定義">
          <a:extLst>
            <a:ext uri="{FF2B5EF4-FFF2-40B4-BE49-F238E27FC236}">
              <a16:creationId xmlns:a16="http://schemas.microsoft.com/office/drawing/2014/main" id="{5F563C1F-0FE2-4874-8679-29618FA097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 y="29237940"/>
          <a:ext cx="42672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2990850</xdr:colOff>
      <xdr:row>23</xdr:row>
      <xdr:rowOff>224790</xdr:rowOff>
    </xdr:to>
    <xdr:pic>
      <xdr:nvPicPr>
        <xdr:cNvPr id="40" name="図 39" descr="条件付きの確率の部分尤度">
          <a:extLst>
            <a:ext uri="{FF2B5EF4-FFF2-40B4-BE49-F238E27FC236}">
              <a16:creationId xmlns:a16="http://schemas.microsoft.com/office/drawing/2014/main" id="{53E75781-BD2D-437B-ADC5-2BEDD510D4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1040" y="39608760"/>
          <a:ext cx="299085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106</xdr:row>
      <xdr:rowOff>0</xdr:rowOff>
    </xdr:from>
    <xdr:to>
      <xdr:col>1</xdr:col>
      <xdr:colOff>4724400</xdr:colOff>
      <xdr:row>110</xdr:row>
      <xdr:rowOff>422910</xdr:rowOff>
    </xdr:to>
    <xdr:pic>
      <xdr:nvPicPr>
        <xdr:cNvPr id="41" name="図 40" descr="図1　推測されたkidney.fitの生存曲線">
          <a:extLst>
            <a:ext uri="{FF2B5EF4-FFF2-40B4-BE49-F238E27FC236}">
              <a16:creationId xmlns:a16="http://schemas.microsoft.com/office/drawing/2014/main" id="{6C74FDBB-A75E-4A47-AC92-8A8C6523A0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1040" y="123691650"/>
          <a:ext cx="4724400"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0</xdr:rowOff>
    </xdr:from>
    <xdr:to>
      <xdr:col>1</xdr:col>
      <xdr:colOff>5040630</xdr:colOff>
      <xdr:row>121</xdr:row>
      <xdr:rowOff>1703070</xdr:rowOff>
    </xdr:to>
    <xdr:pic>
      <xdr:nvPicPr>
        <xdr:cNvPr id="42" name="図 41" descr="図2　マルチンゲール残差プロット">
          <a:extLst>
            <a:ext uri="{FF2B5EF4-FFF2-40B4-BE49-F238E27FC236}">
              <a16:creationId xmlns:a16="http://schemas.microsoft.com/office/drawing/2014/main" id="{A06EFAB1-E8CC-4C27-8860-E6BAFE30BE6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1040" y="139392660"/>
          <a:ext cx="5040630" cy="34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127</xdr:row>
      <xdr:rowOff>0</xdr:rowOff>
    </xdr:from>
    <xdr:to>
      <xdr:col>1</xdr:col>
      <xdr:colOff>5048250</xdr:colOff>
      <xdr:row>130</xdr:row>
      <xdr:rowOff>1714500</xdr:rowOff>
    </xdr:to>
    <xdr:pic>
      <xdr:nvPicPr>
        <xdr:cNvPr id="43" name="図 42" descr="図3　デヴィアンス残差プロット">
          <a:extLst>
            <a:ext uri="{FF2B5EF4-FFF2-40B4-BE49-F238E27FC236}">
              <a16:creationId xmlns:a16="http://schemas.microsoft.com/office/drawing/2014/main" id="{D953750F-5AD9-4FC0-A645-AC166DE3165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1040" y="149725380"/>
          <a:ext cx="5048250" cy="3440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138</xdr:row>
      <xdr:rowOff>0</xdr:rowOff>
    </xdr:from>
    <xdr:to>
      <xdr:col>1</xdr:col>
      <xdr:colOff>754380</xdr:colOff>
      <xdr:row>138</xdr:row>
      <xdr:rowOff>259080</xdr:rowOff>
    </xdr:to>
    <xdr:pic>
      <xdr:nvPicPr>
        <xdr:cNvPr id="44" name="図 43" descr="1-S(t)">
          <a:extLst>
            <a:ext uri="{FF2B5EF4-FFF2-40B4-BE49-F238E27FC236}">
              <a16:creationId xmlns:a16="http://schemas.microsoft.com/office/drawing/2014/main" id="{DF1E1916-982F-4122-A29D-1052348C72F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01040" y="172383450"/>
          <a:ext cx="75438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158</xdr:row>
      <xdr:rowOff>0</xdr:rowOff>
    </xdr:from>
    <xdr:to>
      <xdr:col>1</xdr:col>
      <xdr:colOff>4876800</xdr:colOff>
      <xdr:row>161</xdr:row>
      <xdr:rowOff>2590800</xdr:rowOff>
    </xdr:to>
    <xdr:pic>
      <xdr:nvPicPr>
        <xdr:cNvPr id="45" name="図 44" descr="図4　比例性の診断プロット">
          <a:extLst>
            <a:ext uri="{FF2B5EF4-FFF2-40B4-BE49-F238E27FC236}">
              <a16:creationId xmlns:a16="http://schemas.microsoft.com/office/drawing/2014/main" id="{968194B7-C96C-4C7B-9A55-980F27B7E5A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01040" y="201118470"/>
          <a:ext cx="4876800" cy="4316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244</xdr:row>
      <xdr:rowOff>0</xdr:rowOff>
    </xdr:from>
    <xdr:to>
      <xdr:col>5</xdr:col>
      <xdr:colOff>232410</xdr:colOff>
      <xdr:row>244</xdr:row>
      <xdr:rowOff>666750</xdr:rowOff>
    </xdr:to>
    <xdr:pic>
      <xdr:nvPicPr>
        <xdr:cNvPr id="46" name="図 45" descr="指数(exponential)">
          <a:extLst>
            <a:ext uri="{FF2B5EF4-FFF2-40B4-BE49-F238E27FC236}">
              <a16:creationId xmlns:a16="http://schemas.microsoft.com/office/drawing/2014/main" id="{206F9AF3-742B-4CA1-9CCB-AC8E65D28EE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080" y="272293080"/>
          <a:ext cx="34671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245</xdr:row>
      <xdr:rowOff>0</xdr:rowOff>
    </xdr:from>
    <xdr:to>
      <xdr:col>5</xdr:col>
      <xdr:colOff>472440</xdr:colOff>
      <xdr:row>245</xdr:row>
      <xdr:rowOff>678180</xdr:rowOff>
    </xdr:to>
    <xdr:pic>
      <xdr:nvPicPr>
        <xdr:cNvPr id="47" name="図 46" descr="ワイブル(weibull)">
          <a:extLst>
            <a:ext uri="{FF2B5EF4-FFF2-40B4-BE49-F238E27FC236}">
              <a16:creationId xmlns:a16="http://schemas.microsoft.com/office/drawing/2014/main" id="{B069C8BC-E372-44EC-9217-9A3C967A476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080" y="272830290"/>
          <a:ext cx="370713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246</xdr:row>
      <xdr:rowOff>0</xdr:rowOff>
    </xdr:from>
    <xdr:to>
      <xdr:col>5</xdr:col>
      <xdr:colOff>377190</xdr:colOff>
      <xdr:row>246</xdr:row>
      <xdr:rowOff>1924050</xdr:rowOff>
    </xdr:to>
    <xdr:pic>
      <xdr:nvPicPr>
        <xdr:cNvPr id="48" name="図 47" descr="対数正規(log-normal)">
          <a:extLst>
            <a:ext uri="{FF2B5EF4-FFF2-40B4-BE49-F238E27FC236}">
              <a16:creationId xmlns:a16="http://schemas.microsoft.com/office/drawing/2014/main" id="{DF23FBB6-2889-4C64-BDDD-99A9167202E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080" y="273367500"/>
          <a:ext cx="361188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247</xdr:row>
      <xdr:rowOff>0</xdr:rowOff>
    </xdr:from>
    <xdr:to>
      <xdr:col>3</xdr:col>
      <xdr:colOff>64770</xdr:colOff>
      <xdr:row>247</xdr:row>
      <xdr:rowOff>2000250</xdr:rowOff>
    </xdr:to>
    <xdr:pic>
      <xdr:nvPicPr>
        <xdr:cNvPr id="49" name="図 48" descr="対数ロジスティック(log-logistic)">
          <a:extLst>
            <a:ext uri="{FF2B5EF4-FFF2-40B4-BE49-F238E27FC236}">
              <a16:creationId xmlns:a16="http://schemas.microsoft.com/office/drawing/2014/main" id="{0DBDEE9E-F983-41E3-B27D-259C2FD7952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080" y="273904710"/>
          <a:ext cx="189738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224790</xdr:colOff>
      <xdr:row>3</xdr:row>
      <xdr:rowOff>30480</xdr:rowOff>
    </xdr:from>
    <xdr:to>
      <xdr:col>1</xdr:col>
      <xdr:colOff>4636770</xdr:colOff>
      <xdr:row>7</xdr:row>
      <xdr:rowOff>137160</xdr:rowOff>
    </xdr:to>
    <xdr:pic>
      <xdr:nvPicPr>
        <xdr:cNvPr id="2" name="図 1">
          <a:extLst>
            <a:ext uri="{FF2B5EF4-FFF2-40B4-BE49-F238E27FC236}">
              <a16:creationId xmlns:a16="http://schemas.microsoft.com/office/drawing/2014/main" id="{931FFCDA-B7D0-4339-992E-5E9A579176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 y="2506980"/>
          <a:ext cx="441198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232410</xdr:colOff>
      <xdr:row>11</xdr:row>
      <xdr:rowOff>121920</xdr:rowOff>
    </xdr:from>
    <xdr:to>
      <xdr:col>1</xdr:col>
      <xdr:colOff>4400550</xdr:colOff>
      <xdr:row>11</xdr:row>
      <xdr:rowOff>1005840</xdr:rowOff>
    </xdr:to>
    <xdr:pic>
      <xdr:nvPicPr>
        <xdr:cNvPr id="3" name="図 2">
          <a:extLst>
            <a:ext uri="{FF2B5EF4-FFF2-40B4-BE49-F238E27FC236}">
              <a16:creationId xmlns:a16="http://schemas.microsoft.com/office/drawing/2014/main" id="{F9B4A691-7EA5-42D0-A0EE-239244CED0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7208520"/>
          <a:ext cx="4168140"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xdr:colOff>
      <xdr:row>17</xdr:row>
      <xdr:rowOff>133350</xdr:rowOff>
    </xdr:from>
    <xdr:to>
      <xdr:col>1</xdr:col>
      <xdr:colOff>4979670</xdr:colOff>
      <xdr:row>18</xdr:row>
      <xdr:rowOff>53340</xdr:rowOff>
    </xdr:to>
    <xdr:pic>
      <xdr:nvPicPr>
        <xdr:cNvPr id="4" name="図 3">
          <a:extLst>
            <a:ext uri="{FF2B5EF4-FFF2-40B4-BE49-F238E27FC236}">
              <a16:creationId xmlns:a16="http://schemas.microsoft.com/office/drawing/2014/main" id="{F8AC72E7-B34D-4149-A953-776C8B28B29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4380" y="11799570"/>
          <a:ext cx="4926330" cy="435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121920</xdr:rowOff>
    </xdr:from>
    <xdr:to>
      <xdr:col>1</xdr:col>
      <xdr:colOff>3337560</xdr:colOff>
      <xdr:row>25</xdr:row>
      <xdr:rowOff>3834037</xdr:rowOff>
    </xdr:to>
    <xdr:pic>
      <xdr:nvPicPr>
        <xdr:cNvPr id="6" name="図 5">
          <a:extLst>
            <a:ext uri="{FF2B5EF4-FFF2-40B4-BE49-F238E27FC236}">
              <a16:creationId xmlns:a16="http://schemas.microsoft.com/office/drawing/2014/main" id="{3B235DDC-F7BB-403C-8338-B5E2BBF438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9027140"/>
          <a:ext cx="4453890" cy="3712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106680</xdr:colOff>
      <xdr:row>27</xdr:row>
      <xdr:rowOff>118110</xdr:rowOff>
    </xdr:from>
    <xdr:to>
      <xdr:col>1</xdr:col>
      <xdr:colOff>5234940</xdr:colOff>
      <xdr:row>27</xdr:row>
      <xdr:rowOff>1965960</xdr:rowOff>
    </xdr:to>
    <xdr:pic>
      <xdr:nvPicPr>
        <xdr:cNvPr id="7" name="図 6">
          <a:extLst>
            <a:ext uri="{FF2B5EF4-FFF2-40B4-BE49-F238E27FC236}">
              <a16:creationId xmlns:a16="http://schemas.microsoft.com/office/drawing/2014/main" id="{C13FC839-6031-4042-84F1-28986C98C85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7720" y="24662130"/>
          <a:ext cx="512826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37</xdr:row>
      <xdr:rowOff>400050</xdr:rowOff>
    </xdr:from>
    <xdr:to>
      <xdr:col>1</xdr:col>
      <xdr:colOff>4186647</xdr:colOff>
      <xdr:row>37</xdr:row>
      <xdr:rowOff>3893820</xdr:rowOff>
    </xdr:to>
    <xdr:pic>
      <xdr:nvPicPr>
        <xdr:cNvPr id="8" name="図 7">
          <a:extLst>
            <a:ext uri="{FF2B5EF4-FFF2-40B4-BE49-F238E27FC236}">
              <a16:creationId xmlns:a16="http://schemas.microsoft.com/office/drawing/2014/main" id="{E7A087F8-75CB-400C-BAD2-579DA3D6145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62990" y="32758380"/>
          <a:ext cx="3824697" cy="3493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xdr:colOff>
      <xdr:row>49</xdr:row>
      <xdr:rowOff>217170</xdr:rowOff>
    </xdr:from>
    <xdr:to>
      <xdr:col>10</xdr:col>
      <xdr:colOff>76200</xdr:colOff>
      <xdr:row>61</xdr:row>
      <xdr:rowOff>171450</xdr:rowOff>
    </xdr:to>
    <xdr:pic>
      <xdr:nvPicPr>
        <xdr:cNvPr id="10" name="図 9">
          <a:extLst>
            <a:ext uri="{FF2B5EF4-FFF2-40B4-BE49-F238E27FC236}">
              <a16:creationId xmlns:a16="http://schemas.microsoft.com/office/drawing/2014/main" id="{332B3312-954D-47DC-BCC7-76FFDB51604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00900" y="43247310"/>
          <a:ext cx="5680710" cy="4225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302768</xdr:colOff>
      <xdr:row>76</xdr:row>
      <xdr:rowOff>26670</xdr:rowOff>
    </xdr:from>
    <xdr:to>
      <xdr:col>1</xdr:col>
      <xdr:colOff>3943349</xdr:colOff>
      <xdr:row>76</xdr:row>
      <xdr:rowOff>3326130</xdr:rowOff>
    </xdr:to>
    <xdr:pic>
      <xdr:nvPicPr>
        <xdr:cNvPr id="11" name="図 10">
          <a:extLst>
            <a:ext uri="{FF2B5EF4-FFF2-40B4-BE49-F238E27FC236}">
              <a16:creationId xmlns:a16="http://schemas.microsoft.com/office/drawing/2014/main" id="{FE3256C5-86A3-498F-892E-672E49AD37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3808" y="56159400"/>
          <a:ext cx="3640581" cy="3299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270510</xdr:colOff>
      <xdr:row>79</xdr:row>
      <xdr:rowOff>118110</xdr:rowOff>
    </xdr:from>
    <xdr:to>
      <xdr:col>1</xdr:col>
      <xdr:colOff>3916680</xdr:colOff>
      <xdr:row>79</xdr:row>
      <xdr:rowOff>4251960</xdr:rowOff>
    </xdr:to>
    <xdr:pic>
      <xdr:nvPicPr>
        <xdr:cNvPr id="12" name="図 11">
          <a:extLst>
            <a:ext uri="{FF2B5EF4-FFF2-40B4-BE49-F238E27FC236}">
              <a16:creationId xmlns:a16="http://schemas.microsoft.com/office/drawing/2014/main" id="{20ADCC6F-AD99-4FD2-AFFE-2E80987A21D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0510" y="63943230"/>
          <a:ext cx="4762500"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293370</xdr:colOff>
      <xdr:row>81</xdr:row>
      <xdr:rowOff>121920</xdr:rowOff>
    </xdr:from>
    <xdr:to>
      <xdr:col>1</xdr:col>
      <xdr:colOff>2350770</xdr:colOff>
      <xdr:row>81</xdr:row>
      <xdr:rowOff>1394460</xdr:rowOff>
    </xdr:to>
    <xdr:pic>
      <xdr:nvPicPr>
        <xdr:cNvPr id="13" name="図 12">
          <a:extLst>
            <a:ext uri="{FF2B5EF4-FFF2-40B4-BE49-F238E27FC236}">
              <a16:creationId xmlns:a16="http://schemas.microsoft.com/office/drawing/2014/main" id="{0A2DC54F-92A9-4302-A8B1-07598873B0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94410" y="67791330"/>
          <a:ext cx="205740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292363</xdr:colOff>
      <xdr:row>21</xdr:row>
      <xdr:rowOff>190500</xdr:rowOff>
    </xdr:from>
    <xdr:to>
      <xdr:col>5</xdr:col>
      <xdr:colOff>624840</xdr:colOff>
      <xdr:row>25</xdr:row>
      <xdr:rowOff>1385657</xdr:rowOff>
    </xdr:to>
    <xdr:pic>
      <xdr:nvPicPr>
        <xdr:cNvPr id="9" name="図 8">
          <a:extLst>
            <a:ext uri="{FF2B5EF4-FFF2-40B4-BE49-F238E27FC236}">
              <a16:creationId xmlns:a16="http://schemas.microsoft.com/office/drawing/2014/main" id="{0A3876A1-AF3B-4864-8115-953DAEE4B104}"/>
            </a:ext>
          </a:extLst>
        </xdr:cNvPr>
        <xdr:cNvPicPr>
          <a:picLocks noChangeAspect="1"/>
        </xdr:cNvPicPr>
      </xdr:nvPicPr>
      <xdr:blipFill>
        <a:blip xmlns:r="http://schemas.openxmlformats.org/officeDocument/2006/relationships" r:embed="rId11"/>
        <a:stretch>
          <a:fillRect/>
        </a:stretch>
      </xdr:blipFill>
      <xdr:spPr>
        <a:xfrm>
          <a:off x="7904743" y="17632680"/>
          <a:ext cx="2435597" cy="2429597"/>
        </a:xfrm>
        <a:prstGeom prst="rect">
          <a:avLst/>
        </a:prstGeom>
      </xdr:spPr>
    </xdr:pic>
    <xdr:clientData/>
  </xdr:twoCellAnchor>
  <xdr:twoCellAnchor editAs="oneCell">
    <xdr:from>
      <xdr:col>2</xdr:col>
      <xdr:colOff>361950</xdr:colOff>
      <xdr:row>25</xdr:row>
      <xdr:rowOff>1337311</xdr:rowOff>
    </xdr:from>
    <xdr:to>
      <xdr:col>5</xdr:col>
      <xdr:colOff>689610</xdr:colOff>
      <xdr:row>25</xdr:row>
      <xdr:rowOff>3528143</xdr:rowOff>
    </xdr:to>
    <xdr:pic>
      <xdr:nvPicPr>
        <xdr:cNvPr id="16" name="図 15">
          <a:extLst>
            <a:ext uri="{FF2B5EF4-FFF2-40B4-BE49-F238E27FC236}">
              <a16:creationId xmlns:a16="http://schemas.microsoft.com/office/drawing/2014/main" id="{28975CFD-3E14-4C93-9BCE-050DD76BDCC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974330" y="20013931"/>
          <a:ext cx="2430780" cy="2190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415290</xdr:colOff>
      <xdr:row>25</xdr:row>
      <xdr:rowOff>3444186</xdr:rowOff>
    </xdr:from>
    <xdr:to>
      <xdr:col>6</xdr:col>
      <xdr:colOff>68580</xdr:colOff>
      <xdr:row>27</xdr:row>
      <xdr:rowOff>7619</xdr:rowOff>
    </xdr:to>
    <xdr:pic>
      <xdr:nvPicPr>
        <xdr:cNvPr id="17" name="図 16">
          <a:extLst>
            <a:ext uri="{FF2B5EF4-FFF2-40B4-BE49-F238E27FC236}">
              <a16:creationId xmlns:a16="http://schemas.microsoft.com/office/drawing/2014/main" id="{4C09EC22-747F-4AE3-BB85-B9341AAF1AE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027670" y="22120806"/>
          <a:ext cx="2457450" cy="2202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137902</xdr:colOff>
      <xdr:row>80</xdr:row>
      <xdr:rowOff>541020</xdr:rowOff>
    </xdr:from>
    <xdr:to>
      <xdr:col>7</xdr:col>
      <xdr:colOff>57149</xdr:colOff>
      <xdr:row>81</xdr:row>
      <xdr:rowOff>1680210</xdr:rowOff>
    </xdr:to>
    <xdr:pic>
      <xdr:nvPicPr>
        <xdr:cNvPr id="18" name="図 17">
          <a:extLst>
            <a:ext uri="{FF2B5EF4-FFF2-40B4-BE49-F238E27FC236}">
              <a16:creationId xmlns:a16="http://schemas.microsoft.com/office/drawing/2014/main" id="{5EE131A7-2F92-4A26-938E-FB3FB316F74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750282" y="68877180"/>
          <a:ext cx="3424447"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5209540</xdr:colOff>
      <xdr:row>7</xdr:row>
      <xdr:rowOff>285749</xdr:rowOff>
    </xdr:to>
    <xdr:pic>
      <xdr:nvPicPr>
        <xdr:cNvPr id="2" name="図 1" descr="変換による線形化のイメージ">
          <a:extLst>
            <a:ext uri="{FF2B5EF4-FFF2-40B4-BE49-F238E27FC236}">
              <a16:creationId xmlns:a16="http://schemas.microsoft.com/office/drawing/2014/main" id="{F136A96E-9B6C-4C3C-99CE-F18143B31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58940"/>
          <a:ext cx="521208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5438140</xdr:colOff>
      <xdr:row>16</xdr:row>
      <xdr:rowOff>384810</xdr:rowOff>
    </xdr:to>
    <xdr:pic>
      <xdr:nvPicPr>
        <xdr:cNvPr id="3" name="図 2" descr="図2 データ写像の例">
          <a:extLst>
            <a:ext uri="{FF2B5EF4-FFF2-40B4-BE49-F238E27FC236}">
              <a16:creationId xmlns:a16="http://schemas.microsoft.com/office/drawing/2014/main" id="{88A19991-CFC4-4544-A6D1-4363E4FDA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695170"/>
          <a:ext cx="5440680" cy="2487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50</xdr:row>
      <xdr:rowOff>632460</xdr:rowOff>
    </xdr:from>
    <xdr:to>
      <xdr:col>0</xdr:col>
      <xdr:colOff>3162300</xdr:colOff>
      <xdr:row>51</xdr:row>
      <xdr:rowOff>1878330</xdr:rowOff>
    </xdr:to>
    <xdr:pic>
      <xdr:nvPicPr>
        <xdr:cNvPr id="4" name="図 3" descr="図3　irisのカーネル主成分得点散布図(a)">
          <a:extLst>
            <a:ext uri="{FF2B5EF4-FFF2-40B4-BE49-F238E27FC236}">
              <a16:creationId xmlns:a16="http://schemas.microsoft.com/office/drawing/2014/main" id="{407A91B4-9E98-43BA-BB10-3B1B0942C5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 y="35032950"/>
          <a:ext cx="3147060" cy="25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3276600</xdr:colOff>
      <xdr:row>56</xdr:row>
      <xdr:rowOff>61949</xdr:rowOff>
    </xdr:to>
    <xdr:pic>
      <xdr:nvPicPr>
        <xdr:cNvPr id="5" name="図 4" descr="図3　irisのカーネル主成分得点散布図(b)">
          <a:extLst>
            <a:ext uri="{FF2B5EF4-FFF2-40B4-BE49-F238E27FC236}">
              <a16:creationId xmlns:a16="http://schemas.microsoft.com/office/drawing/2014/main" id="{C0EC474F-0045-4D53-8FE6-77F7326E944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41818560"/>
          <a:ext cx="3276600" cy="2527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289559</xdr:colOff>
      <xdr:row>70</xdr:row>
      <xdr:rowOff>34290</xdr:rowOff>
    </xdr:from>
    <xdr:to>
      <xdr:col>0</xdr:col>
      <xdr:colOff>2888310</xdr:colOff>
      <xdr:row>72</xdr:row>
      <xdr:rowOff>270510</xdr:rowOff>
    </xdr:to>
    <xdr:pic>
      <xdr:nvPicPr>
        <xdr:cNvPr id="6" name="図 5">
          <a:extLst>
            <a:ext uri="{FF2B5EF4-FFF2-40B4-BE49-F238E27FC236}">
              <a16:creationId xmlns:a16="http://schemas.microsoft.com/office/drawing/2014/main" id="{A538E34B-B380-4C69-8496-1114619B00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9559" y="48417480"/>
          <a:ext cx="2598751"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3981450</xdr:colOff>
      <xdr:row>78</xdr:row>
      <xdr:rowOff>2081248</xdr:rowOff>
    </xdr:to>
    <xdr:pic>
      <xdr:nvPicPr>
        <xdr:cNvPr id="7" name="図 6" descr="図4　SVMのイメージ">
          <a:extLst>
            <a:ext uri="{FF2B5EF4-FFF2-40B4-BE49-F238E27FC236}">
              <a16:creationId xmlns:a16="http://schemas.microsoft.com/office/drawing/2014/main" id="{800B6330-1052-49B7-A0AD-0EF16E7680E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44433290"/>
          <a:ext cx="3981450" cy="37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232409</xdr:colOff>
      <xdr:row>79</xdr:row>
      <xdr:rowOff>1101090</xdr:rowOff>
    </xdr:from>
    <xdr:to>
      <xdr:col>0</xdr:col>
      <xdr:colOff>3050698</xdr:colOff>
      <xdr:row>82</xdr:row>
      <xdr:rowOff>186690</xdr:rowOff>
    </xdr:to>
    <xdr:pic>
      <xdr:nvPicPr>
        <xdr:cNvPr id="8" name="図 7">
          <a:extLst>
            <a:ext uri="{FF2B5EF4-FFF2-40B4-BE49-F238E27FC236}">
              <a16:creationId xmlns:a16="http://schemas.microsoft.com/office/drawing/2014/main" id="{4AECFBD4-F96E-4CAD-AA05-224FA69EAAE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32409" y="54037230"/>
          <a:ext cx="2818289"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248638</xdr:colOff>
      <xdr:row>131</xdr:row>
      <xdr:rowOff>211103</xdr:rowOff>
    </xdr:from>
    <xdr:to>
      <xdr:col>0</xdr:col>
      <xdr:colOff>3734788</xdr:colOff>
      <xdr:row>132</xdr:row>
      <xdr:rowOff>1416191</xdr:rowOff>
    </xdr:to>
    <xdr:pic>
      <xdr:nvPicPr>
        <xdr:cNvPr id="9" name="図 8" descr="(train.cro &lt;- ksvm(type~.,data=spam.train,kernel=">
          <a:extLst>
            <a:ext uri="{FF2B5EF4-FFF2-40B4-BE49-F238E27FC236}">
              <a16:creationId xmlns:a16="http://schemas.microsoft.com/office/drawing/2014/main" id="{8C192EBD-3034-4835-9B32-F2235443632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8638" y="90538583"/>
          <a:ext cx="3486150" cy="1696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64769</xdr:colOff>
      <xdr:row>147</xdr:row>
      <xdr:rowOff>76200</xdr:rowOff>
    </xdr:from>
    <xdr:to>
      <xdr:col>0</xdr:col>
      <xdr:colOff>5180504</xdr:colOff>
      <xdr:row>149</xdr:row>
      <xdr:rowOff>1836420</xdr:rowOff>
    </xdr:to>
    <xdr:pic>
      <xdr:nvPicPr>
        <xdr:cNvPr id="10" name="図 9" descr="図5　irisのSVM分類図">
          <a:extLst>
            <a:ext uri="{FF2B5EF4-FFF2-40B4-BE49-F238E27FC236}">
              <a16:creationId xmlns:a16="http://schemas.microsoft.com/office/drawing/2014/main" id="{C60708F7-CAE2-48EB-84D3-1AC15B14794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4769" y="92362020"/>
          <a:ext cx="5115735" cy="233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5266690</xdr:colOff>
      <xdr:row>169</xdr:row>
      <xdr:rowOff>1592579</xdr:rowOff>
    </xdr:to>
    <xdr:pic>
      <xdr:nvPicPr>
        <xdr:cNvPr id="11" name="図 10" descr="図6回帰問題における実測値と関数ksvmの予測値">
          <a:extLst>
            <a:ext uri="{FF2B5EF4-FFF2-40B4-BE49-F238E27FC236}">
              <a16:creationId xmlns:a16="http://schemas.microsoft.com/office/drawing/2014/main" id="{C6689990-92E3-4A96-A7A9-B83AF159E9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7272690"/>
          <a:ext cx="5269230"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187</xdr:row>
      <xdr:rowOff>198120</xdr:rowOff>
    </xdr:from>
    <xdr:to>
      <xdr:col>0</xdr:col>
      <xdr:colOff>3200400</xdr:colOff>
      <xdr:row>190</xdr:row>
      <xdr:rowOff>1885951</xdr:rowOff>
    </xdr:to>
    <xdr:pic>
      <xdr:nvPicPr>
        <xdr:cNvPr id="12" name="図 11" descr="図7　関数ksmoothによるカーネル回帰平滑化">
          <a:extLst>
            <a:ext uri="{FF2B5EF4-FFF2-40B4-BE49-F238E27FC236}">
              <a16:creationId xmlns:a16="http://schemas.microsoft.com/office/drawing/2014/main" id="{36812C19-4E1B-42FD-A107-B466635EEC3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7650" y="124007880"/>
          <a:ext cx="2952750" cy="2545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3356610</xdr:colOff>
      <xdr:row>50</xdr:row>
      <xdr:rowOff>468630</xdr:rowOff>
    </xdr:from>
    <xdr:to>
      <xdr:col>0</xdr:col>
      <xdr:colOff>6723386</xdr:colOff>
      <xdr:row>51</xdr:row>
      <xdr:rowOff>2057400</xdr:rowOff>
    </xdr:to>
    <xdr:pic>
      <xdr:nvPicPr>
        <xdr:cNvPr id="13" name="図 12">
          <a:extLst>
            <a:ext uri="{FF2B5EF4-FFF2-40B4-BE49-F238E27FC236}">
              <a16:creationId xmlns:a16="http://schemas.microsoft.com/office/drawing/2014/main" id="{7432992A-C706-4C27-9FDD-76FE5E0DA3C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356610" y="34869120"/>
          <a:ext cx="3366776"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5313806</xdr:colOff>
      <xdr:row>166</xdr:row>
      <xdr:rowOff>281940</xdr:rowOff>
    </xdr:from>
    <xdr:to>
      <xdr:col>2</xdr:col>
      <xdr:colOff>266699</xdr:colOff>
      <xdr:row>169</xdr:row>
      <xdr:rowOff>1520190</xdr:rowOff>
    </xdr:to>
    <xdr:pic>
      <xdr:nvPicPr>
        <xdr:cNvPr id="14" name="図 13">
          <a:extLst>
            <a:ext uri="{FF2B5EF4-FFF2-40B4-BE49-F238E27FC236}">
              <a16:creationId xmlns:a16="http://schemas.microsoft.com/office/drawing/2014/main" id="{6283A154-D410-4A9A-B6D6-85956C2F720E}"/>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313806" y="110787180"/>
          <a:ext cx="3281553"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439560</xdr:colOff>
      <xdr:row>180</xdr:row>
      <xdr:rowOff>811530</xdr:rowOff>
    </xdr:from>
    <xdr:to>
      <xdr:col>2</xdr:col>
      <xdr:colOff>2320290</xdr:colOff>
      <xdr:row>185</xdr:row>
      <xdr:rowOff>166368</xdr:rowOff>
    </xdr:to>
    <xdr:pic>
      <xdr:nvPicPr>
        <xdr:cNvPr id="15" name="図 14">
          <a:extLst>
            <a:ext uri="{FF2B5EF4-FFF2-40B4-BE49-F238E27FC236}">
              <a16:creationId xmlns:a16="http://schemas.microsoft.com/office/drawing/2014/main" id="{11947777-2188-4D17-ACFA-D587440C512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067180" y="120666510"/>
          <a:ext cx="2581770" cy="2162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414251</xdr:colOff>
      <xdr:row>185</xdr:row>
      <xdr:rowOff>167640</xdr:rowOff>
    </xdr:from>
    <xdr:to>
      <xdr:col>2</xdr:col>
      <xdr:colOff>2301241</xdr:colOff>
      <xdr:row>190</xdr:row>
      <xdr:rowOff>353452</xdr:rowOff>
    </xdr:to>
    <xdr:pic>
      <xdr:nvPicPr>
        <xdr:cNvPr id="17" name="図 16">
          <a:extLst>
            <a:ext uri="{FF2B5EF4-FFF2-40B4-BE49-F238E27FC236}">
              <a16:creationId xmlns:a16="http://schemas.microsoft.com/office/drawing/2014/main" id="{F8E444FA-1967-4488-B920-4EBCF835EB4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041871" y="122830590"/>
          <a:ext cx="2588030" cy="2189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548640</xdr:colOff>
      <xdr:row>190</xdr:row>
      <xdr:rowOff>392431</xdr:rowOff>
    </xdr:from>
    <xdr:to>
      <xdr:col>2</xdr:col>
      <xdr:colOff>2308860</xdr:colOff>
      <xdr:row>191</xdr:row>
      <xdr:rowOff>218447</xdr:rowOff>
    </xdr:to>
    <xdr:pic>
      <xdr:nvPicPr>
        <xdr:cNvPr id="18" name="図 17">
          <a:extLst>
            <a:ext uri="{FF2B5EF4-FFF2-40B4-BE49-F238E27FC236}">
              <a16:creationId xmlns:a16="http://schemas.microsoft.com/office/drawing/2014/main" id="{CDF10F65-AE25-4834-BAA4-9F459A15D12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176260" y="125059441"/>
          <a:ext cx="2461260" cy="223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91</xdr:row>
      <xdr:rowOff>0</xdr:rowOff>
    </xdr:from>
    <xdr:to>
      <xdr:col>6</xdr:col>
      <xdr:colOff>1662391</xdr:colOff>
      <xdr:row>91</xdr:row>
      <xdr:rowOff>5089072</xdr:rowOff>
    </xdr:to>
    <xdr:pic>
      <xdr:nvPicPr>
        <xdr:cNvPr id="2" name="図 1">
          <a:hlinkClick xmlns:r="http://schemas.openxmlformats.org/officeDocument/2006/relationships" r:id="rId1" tgtFrame="_blank"/>
          <a:extLst>
            <a:ext uri="{FF2B5EF4-FFF2-40B4-BE49-F238E27FC236}">
              <a16:creationId xmlns:a16="http://schemas.microsoft.com/office/drawing/2014/main" id="{417DC876-495D-456F-B90E-268FE5BACA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560" y="58361580"/>
          <a:ext cx="9738360" cy="505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ja.wikipedia.org/wiki/%E3%83%9D%E3%82%A2%E3%82%BD%E3%83%B3%E5%88%86%E5%B8%83" TargetMode="External"/><Relationship Id="rId13" Type="http://schemas.openxmlformats.org/officeDocument/2006/relationships/hyperlink" Target="https://ja.wikipedia.org/wiki/%E3%83%87%E3%82%A3%E3%83%AA%E3%82%AF%E3%83%AC%E5%88%86%E5%B8%83" TargetMode="External"/><Relationship Id="rId18" Type="http://schemas.openxmlformats.org/officeDocument/2006/relationships/hyperlink" Target="https://qiita.com/qiita_kuru/items/d9782185652351c78aac" TargetMode="External"/><Relationship Id="rId26" Type="http://schemas.openxmlformats.org/officeDocument/2006/relationships/hyperlink" Target="https://qiita.com/qiita_kuru/items/d9782185652351c78aac" TargetMode="External"/><Relationship Id="rId3" Type="http://schemas.openxmlformats.org/officeDocument/2006/relationships/hyperlink" Target="https://ja.wikipedia.org/wiki/%E4%BA%8C%E9%A0%85%E5%88%86%E5%B8%83" TargetMode="External"/><Relationship Id="rId21" Type="http://schemas.openxmlformats.org/officeDocument/2006/relationships/hyperlink" Target="https://qiita.com/qiita_kuru/items/d9782185652351c78aac" TargetMode="External"/><Relationship Id="rId7" Type="http://schemas.openxmlformats.org/officeDocument/2006/relationships/hyperlink" Target="https://ja.wikipedia.org/wiki/%E5%A4%9A%E9%A0%85%E5%88%86%E5%B8%83" TargetMode="External"/><Relationship Id="rId12" Type="http://schemas.openxmlformats.org/officeDocument/2006/relationships/hyperlink" Target="https://ja.wikipedia.org/wiki/%E3%83%99%E3%83%BC%E3%82%BF%E5%88%86%E5%B8%83" TargetMode="External"/><Relationship Id="rId17" Type="http://schemas.openxmlformats.org/officeDocument/2006/relationships/hyperlink" Target="https://qiita.com/qiita_kuru/items/d9782185652351c78aac" TargetMode="External"/><Relationship Id="rId25" Type="http://schemas.openxmlformats.org/officeDocument/2006/relationships/hyperlink" Target="https://ja.wikipedia.org/wiki/%E3%82%A2%E3%83%BC%E3%83%A9%E3%83%B3%E5%88%86%E5%B8%83" TargetMode="External"/><Relationship Id="rId2" Type="http://schemas.openxmlformats.org/officeDocument/2006/relationships/hyperlink" Target="https://qiita.com/qiita_kuru/items/d9782185652351c78aac" TargetMode="External"/><Relationship Id="rId16" Type="http://schemas.openxmlformats.org/officeDocument/2006/relationships/hyperlink" Target="https://ja.wikipedia.org/wiki/%E3%82%AB%E3%82%A4%E4%BA%8C%E4%B9%97%E5%88%86%E5%B8%83" TargetMode="External"/><Relationship Id="rId20" Type="http://schemas.openxmlformats.org/officeDocument/2006/relationships/hyperlink" Target="https://qiita.com/qiita_kuru/items/d9782185652351c78aac" TargetMode="External"/><Relationship Id="rId29" Type="http://schemas.openxmlformats.org/officeDocument/2006/relationships/hyperlink" Target="https://qiita.com/qiita_kuru/items/d9782185652351c78aac" TargetMode="External"/><Relationship Id="rId1" Type="http://schemas.openxmlformats.org/officeDocument/2006/relationships/hyperlink" Target="https://qiita.com/qiita_kuru/items/d9782185652351c78aac" TargetMode="External"/><Relationship Id="rId6" Type="http://schemas.openxmlformats.org/officeDocument/2006/relationships/hyperlink" Target="https://ja.wikipedia.org/wiki/%E8%B2%A0%E3%81%AE%E4%BA%8C%E9%A0%85%E5%88%86%E5%B8%83" TargetMode="External"/><Relationship Id="rId11" Type="http://schemas.openxmlformats.org/officeDocument/2006/relationships/hyperlink" Target="https://ja.wikipedia.org/wiki/%E3%83%AF%E3%82%A4%E3%83%96%E3%83%AB%E5%88%86%E5%B8%83" TargetMode="External"/><Relationship Id="rId24" Type="http://schemas.openxmlformats.org/officeDocument/2006/relationships/hyperlink" Target="https://qiita.com/qiita_kuru/items/d9782185652351c78aac" TargetMode="External"/><Relationship Id="rId5" Type="http://schemas.openxmlformats.org/officeDocument/2006/relationships/hyperlink" Target="https://ja.wikipedia.org/wiki/%E8%B6%85%E5%B9%BE%E4%BD%95%E5%88%86%E5%B8%83" TargetMode="External"/><Relationship Id="rId15" Type="http://schemas.openxmlformats.org/officeDocument/2006/relationships/hyperlink" Target="https://ja.wikipedia.org/wiki/%E5%AF%BE%E6%95%B0%E6%AD%A3%E8%A6%8F%E5%88%86%E5%B8%83" TargetMode="External"/><Relationship Id="rId23" Type="http://schemas.openxmlformats.org/officeDocument/2006/relationships/hyperlink" Target="https://ja.wikipedia.org/wiki/M/M/1_%E5%BE%85%E3%81%A1%E8%A1%8C%E5%88%97" TargetMode="External"/><Relationship Id="rId28" Type="http://schemas.openxmlformats.org/officeDocument/2006/relationships/hyperlink" Target="https://ja.wikipedia.org/wiki/%E3%83%AC%E3%82%A4%E3%83%AA%E3%83%BC%E5%88%86%E5%B8%83" TargetMode="External"/><Relationship Id="rId10" Type="http://schemas.openxmlformats.org/officeDocument/2006/relationships/hyperlink" Target="https://ja.wikipedia.org/wiki/%E3%82%AC%E3%83%B3%E3%83%9E%E5%88%86%E5%B8%83" TargetMode="External"/><Relationship Id="rId19" Type="http://schemas.openxmlformats.org/officeDocument/2006/relationships/hyperlink" Target="https://qiita.com/qiita_kuru/items/d9782185652351c78aac" TargetMode="External"/><Relationship Id="rId31" Type="http://schemas.openxmlformats.org/officeDocument/2006/relationships/drawing" Target="../drawings/drawing9.xml"/><Relationship Id="rId4" Type="http://schemas.openxmlformats.org/officeDocument/2006/relationships/hyperlink" Target="https://ja.wikipedia.org/wiki/%E5%B9%BE%E4%BD%95%E5%88%86%E5%B8%83" TargetMode="External"/><Relationship Id="rId9" Type="http://schemas.openxmlformats.org/officeDocument/2006/relationships/hyperlink" Target="https://ja.wikipedia.org/wiki/%E6%8C%87%E6%95%B0%E5%88%86%E5%B8%83" TargetMode="External"/><Relationship Id="rId14" Type="http://schemas.openxmlformats.org/officeDocument/2006/relationships/hyperlink" Target="https://ja.wikipedia.org/wiki/%E6%AD%A3%E8%A6%8F%E5%88%86%E5%B8%83" TargetMode="External"/><Relationship Id="rId22" Type="http://schemas.openxmlformats.org/officeDocument/2006/relationships/hyperlink" Target="https://qiita.com/qiita_kuru/items/d9782185652351c78aac" TargetMode="External"/><Relationship Id="rId27" Type="http://schemas.openxmlformats.org/officeDocument/2006/relationships/hyperlink" Target="https://qiita.com/qiita_kuru/items/d9782185652351c78aac" TargetMode="External"/><Relationship Id="rId30" Type="http://schemas.openxmlformats.org/officeDocument/2006/relationships/hyperlink" Target="https://qiita.com/qiita_kuru/items/d9782185652351c78aac"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ww.yodosha.co.jp/smart-lab-life/statics_pitfalls/images/pitfall_7_fig01.png" TargetMode="External"/><Relationship Id="rId7" Type="http://schemas.openxmlformats.org/officeDocument/2006/relationships/hyperlink" Target="https://www.yodosha.co.jp/smart-lab-life/statics_pitfalls/images/pitfall_8_fig01.png" TargetMode="External"/><Relationship Id="rId2" Type="http://schemas.openxmlformats.org/officeDocument/2006/relationships/hyperlink" Target="https://www.yodosha.co.jp/smart-lab-life/statics_pitfalls/statics_pitfalls07.html" TargetMode="External"/><Relationship Id="rId1" Type="http://schemas.openxmlformats.org/officeDocument/2006/relationships/hyperlink" Target="https://www.yodosha.co.jp/smart-lab-life/statics_pitfalls/images/pitfall_6_fig01.png" TargetMode="External"/><Relationship Id="rId6" Type="http://schemas.openxmlformats.org/officeDocument/2006/relationships/hyperlink" Target="https://www.yodosha.co.jp/smart-lab-life/statics_pitfalls/images/pitfall_8_fig01.png" TargetMode="External"/><Relationship Id="rId5" Type="http://schemas.openxmlformats.org/officeDocument/2006/relationships/hyperlink" Target="https://www.yodosha.co.jp/smart-lab-life/statics_pitfalls/statics_pitfalls08.html" TargetMode="External"/><Relationship Id="rId4" Type="http://schemas.openxmlformats.org/officeDocument/2006/relationships/hyperlink" Target="https://www.yodosha.co.jp/smart-lab-life/statics_pitfalls/images/pitfall_7_fig01.png"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yodosha.co.jp/smart-lab-life/statics_pitfalls/images/pitfall_2_fig05.png" TargetMode="External"/><Relationship Id="rId13" Type="http://schemas.openxmlformats.org/officeDocument/2006/relationships/hyperlink" Target="https://www.yodosha.co.jp/smart-lab-life/statics_pitfalls/images/pitfall_3_fig03.png" TargetMode="External"/><Relationship Id="rId18" Type="http://schemas.openxmlformats.org/officeDocument/2006/relationships/hyperlink" Target="https://www.yodosha.co.jp/smart-lab-life/statics_pitfalls/images/pitfall_4_fig03.png" TargetMode="External"/><Relationship Id="rId3" Type="http://schemas.openxmlformats.org/officeDocument/2006/relationships/hyperlink" Target="https://www.yodosha.co.jp/smart-lab-life/statics_pitfalls/statics_pitfalls01.html" TargetMode="External"/><Relationship Id="rId21" Type="http://schemas.openxmlformats.org/officeDocument/2006/relationships/hyperlink" Target="https://www.yodosha.co.jp/smart-lab-life/statics_pitfalls/images/pitfall_5_fig02.png" TargetMode="External"/><Relationship Id="rId7" Type="http://schemas.openxmlformats.org/officeDocument/2006/relationships/hyperlink" Target="https://www.yodosha.co.jp/smart-lab-life/statics_pitfalls/statics_pitfalls01.html" TargetMode="External"/><Relationship Id="rId12" Type="http://schemas.openxmlformats.org/officeDocument/2006/relationships/hyperlink" Target="https://www.yodosha.co.jp/smart-lab-life/statics_pitfalls/images/pitfall_3_fig01.png" TargetMode="External"/><Relationship Id="rId17" Type="http://schemas.openxmlformats.org/officeDocument/2006/relationships/hyperlink" Target="https://www.yodosha.co.jp/smart-lab-life/statics_pitfalls/images/pitfall_4_fig01.png" TargetMode="External"/><Relationship Id="rId2" Type="http://schemas.openxmlformats.org/officeDocument/2006/relationships/hyperlink" Target="https://www.yodosha.co.jp/smart-lab-life/statics_pitfalls/statics_pitfalls01.html" TargetMode="External"/><Relationship Id="rId16" Type="http://schemas.openxmlformats.org/officeDocument/2006/relationships/hyperlink" Target="https://www.yodosha.co.jp/smart-lab-life/statics_pitfalls/statics_pitfalls_1.html" TargetMode="External"/><Relationship Id="rId20" Type="http://schemas.openxmlformats.org/officeDocument/2006/relationships/hyperlink" Target="https://www.yodosha.co.jp/smart-lab-life/statics_pitfalls/pitfall_4.html" TargetMode="External"/><Relationship Id="rId1" Type="http://schemas.openxmlformats.org/officeDocument/2006/relationships/hyperlink" Target="https://www.yodosha.co.jp/smart-lab-life/statics_pitfalls/statics_pitfalls01.html" TargetMode="External"/><Relationship Id="rId6" Type="http://schemas.openxmlformats.org/officeDocument/2006/relationships/hyperlink" Target="https://www.yodosha.co.jp/smart-lab-life/statics_pitfalls/statics_pitfalls01.html" TargetMode="External"/><Relationship Id="rId11" Type="http://schemas.openxmlformats.org/officeDocument/2006/relationships/hyperlink" Target="https://www.yodosha.co.jp/smart-lab-life/statics_pitfalls/images/pitfall_3_fig01.png" TargetMode="External"/><Relationship Id="rId24" Type="http://schemas.openxmlformats.org/officeDocument/2006/relationships/drawing" Target="../drawings/drawing11.xml"/><Relationship Id="rId5" Type="http://schemas.openxmlformats.org/officeDocument/2006/relationships/hyperlink" Target="https://www.yodosha.co.jp/smart-lab-life/statics_pitfalls/statics_pitfalls01.html" TargetMode="External"/><Relationship Id="rId15" Type="http://schemas.openxmlformats.org/officeDocument/2006/relationships/hyperlink" Target="https://www.yodosha.co.jp/smart-lab-life/statics_pitfalls/statics_pitfalls_3.html" TargetMode="External"/><Relationship Id="rId23" Type="http://schemas.openxmlformats.org/officeDocument/2006/relationships/hyperlink" Target="https://www.yodosha.co.jp/smart-lab-life/statics_pitfalls/images/pitfall_5_fig02.png" TargetMode="External"/><Relationship Id="rId10" Type="http://schemas.openxmlformats.org/officeDocument/2006/relationships/hyperlink" Target="https://www.yodosha.co.jp/smart-lab-life/statics_pitfalls/images/pitfall_3_fig01.png" TargetMode="External"/><Relationship Id="rId19" Type="http://schemas.openxmlformats.org/officeDocument/2006/relationships/hyperlink" Target="https://www.yodosha.co.jp/smart-lab-life/statics_pitfalls/images/pitfall_4_fig04.png" TargetMode="External"/><Relationship Id="rId4" Type="http://schemas.openxmlformats.org/officeDocument/2006/relationships/hyperlink" Target="https://www.yodosha.co.jp/smart-lab-life/statics_pitfalls/statics_pitfalls01.html" TargetMode="External"/><Relationship Id="rId9" Type="http://schemas.openxmlformats.org/officeDocument/2006/relationships/hyperlink" Target="https://www.yodosha.co.jp/smart-lab-life/statics_pitfalls/pitfall_2.html" TargetMode="External"/><Relationship Id="rId14" Type="http://schemas.openxmlformats.org/officeDocument/2006/relationships/hyperlink" Target="https://www.yodosha.co.jp/smart-lab-life/statics_pitfalls/statics_pitfalls04.html" TargetMode="External"/><Relationship Id="rId22" Type="http://schemas.openxmlformats.org/officeDocument/2006/relationships/hyperlink" Target="https://www.yodosha.co.jp/smart-lab-life/statics_pitfalls/images/pitfall_5_fig02.png"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yodosha.co.jp/smart-lab-life/statics_pitfalls/pitfall_9.html" TargetMode="External"/><Relationship Id="rId13" Type="http://schemas.openxmlformats.org/officeDocument/2006/relationships/hyperlink" Target="https://www.yodosha.co.jp/smart-lab-life/statics_pitfalls/statics_pitfalls01.html" TargetMode="External"/><Relationship Id="rId3" Type="http://schemas.openxmlformats.org/officeDocument/2006/relationships/hyperlink" Target="http://threeplusone.com/Crooks-GUDv5.pdf" TargetMode="External"/><Relationship Id="rId7" Type="http://schemas.openxmlformats.org/officeDocument/2006/relationships/hyperlink" Target="https://www.yodosha.co.jp/smart-lab-life/statics_pitfalls/statics_pitfalls10.html" TargetMode="External"/><Relationship Id="rId12" Type="http://schemas.openxmlformats.org/officeDocument/2006/relationships/hyperlink" Target="https://www.yodosha.co.jp/smart-lab-life/statics_pitfalls/images/pitfall_12_fig02.png" TargetMode="External"/><Relationship Id="rId2" Type="http://schemas.openxmlformats.org/officeDocument/2006/relationships/hyperlink" Target="http://www.math.wm.edu/~leemis/chart/UDR/UDR.html" TargetMode="External"/><Relationship Id="rId1" Type="http://schemas.openxmlformats.org/officeDocument/2006/relationships/hyperlink" Target="https://www.yodosha.co.jp/smart-lab-life/statics_pitfalls/images/pitfall_9_fig01.png" TargetMode="External"/><Relationship Id="rId6" Type="http://schemas.openxmlformats.org/officeDocument/2006/relationships/hyperlink" Target="https://www.yodosha.co.jp/smart-lab-life/statics_pitfalls/statics_pitfalls10.html" TargetMode="External"/><Relationship Id="rId11" Type="http://schemas.openxmlformats.org/officeDocument/2006/relationships/hyperlink" Target="https://www.yodosha.co.jp/smart-lab-life/statics_pitfalls/statics_pitfalls10.html" TargetMode="External"/><Relationship Id="rId5" Type="http://schemas.openxmlformats.org/officeDocument/2006/relationships/hyperlink" Target="https://www.yodosha.co.jp/smart-lab-life/statics_pitfalls/images/pitfall_10_fig03.png" TargetMode="External"/><Relationship Id="rId15" Type="http://schemas.openxmlformats.org/officeDocument/2006/relationships/drawing" Target="../drawings/drawing12.xml"/><Relationship Id="rId10" Type="http://schemas.openxmlformats.org/officeDocument/2006/relationships/hyperlink" Target="https://www.yodosha.co.jp/smart-lab-life/statics_pitfalls/images/pitfall_11_fig02.png" TargetMode="External"/><Relationship Id="rId4" Type="http://schemas.openxmlformats.org/officeDocument/2006/relationships/hyperlink" Target="https://www.yodosha.co.jp/smart-lab-life/statics_pitfalls/images/pitfall_10_fig02.png" TargetMode="External"/><Relationship Id="rId9" Type="http://schemas.openxmlformats.org/officeDocument/2006/relationships/hyperlink" Target="https://www.yodosha.co.jp/smart-lab-life/statics_pitfalls/images/pitfall_11_fig02.png" TargetMode="External"/><Relationship Id="rId14" Type="http://schemas.openxmlformats.org/officeDocument/2006/relationships/hyperlink" Target="https://www.yodosha.co.jp/smart-lab-life/statics_pitfalls/images/pitfall_1_fig03.pn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okada.jp.org/RWiki/index.php?cmd=search"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www.agr.nagoya-u.ac.jp/~seitai/document/R2009/t090614glmIntro.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qiita.com/ynakayama/items/10b79468edad2a28bc4f" TargetMode="External"/><Relationship Id="rId2" Type="http://schemas.openxmlformats.org/officeDocument/2006/relationships/hyperlink" Target="https://qiita.com/ynakayama/items/10b79468edad2a28bc4f" TargetMode="External"/><Relationship Id="rId1" Type="http://schemas.openxmlformats.org/officeDocument/2006/relationships/hyperlink" Target="https://qiita.com/ynakayama/items/10b79468edad2a28bc4f" TargetMode="External"/><Relationship Id="rId5" Type="http://schemas.openxmlformats.org/officeDocument/2006/relationships/drawing" Target="../drawings/drawing8.xml"/><Relationship Id="rId4" Type="http://schemas.openxmlformats.org/officeDocument/2006/relationships/hyperlink" Target="http://www.okada.jp.org/RWiki/?CRAN%A5%D1%A5%C3%A5%B1%A1%BC%A5%B8%A5%EA%A5%B9%A5%C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2194-A5A1-4F38-A844-FD15DC22DE37}">
  <dimension ref="A1:K16"/>
  <sheetViews>
    <sheetView tabSelected="1" workbookViewId="0">
      <selection activeCell="F21" sqref="F21"/>
    </sheetView>
  </sheetViews>
  <sheetFormatPr defaultRowHeight="18"/>
  <cols>
    <col min="1" max="1" width="13.8984375" customWidth="1"/>
    <col min="6" max="6" width="14.5" customWidth="1"/>
  </cols>
  <sheetData>
    <row r="1" spans="1:11">
      <c r="B1" t="s">
        <v>0</v>
      </c>
      <c r="C1" t="s">
        <v>1</v>
      </c>
      <c r="D1" t="s">
        <v>2</v>
      </c>
      <c r="E1" t="s">
        <v>3</v>
      </c>
      <c r="F1" t="s">
        <v>7</v>
      </c>
      <c r="I1" t="s">
        <v>8</v>
      </c>
    </row>
    <row r="2" spans="1:11">
      <c r="B2" s="1">
        <v>1</v>
      </c>
      <c r="C2" s="1">
        <v>2</v>
      </c>
      <c r="D2" s="1">
        <v>3</v>
      </c>
      <c r="F2">
        <f>B2-$E$7</f>
        <v>-1.2222222222222223</v>
      </c>
      <c r="G2">
        <f t="shared" ref="G2:H4" si="0">C2-$E$7</f>
        <v>-0.22222222222222232</v>
      </c>
      <c r="H2">
        <f t="shared" si="0"/>
        <v>0.77777777777777768</v>
      </c>
      <c r="I2">
        <f>F2*F2</f>
        <v>1.4938271604938274</v>
      </c>
      <c r="J2">
        <f t="shared" ref="J2:K2" si="1">G2*G2</f>
        <v>4.9382716049382762E-2</v>
      </c>
      <c r="K2">
        <f t="shared" si="1"/>
        <v>0.60493827160493807</v>
      </c>
    </row>
    <row r="3" spans="1:11">
      <c r="B3" s="1">
        <v>1</v>
      </c>
      <c r="C3" s="1">
        <v>3</v>
      </c>
      <c r="D3" s="1">
        <v>1</v>
      </c>
      <c r="F3">
        <f t="shared" ref="F3:F4" si="2">B3-$E$7</f>
        <v>-1.2222222222222223</v>
      </c>
      <c r="G3">
        <f t="shared" si="0"/>
        <v>0.77777777777777768</v>
      </c>
      <c r="H3">
        <f t="shared" si="0"/>
        <v>-1.2222222222222223</v>
      </c>
      <c r="I3">
        <f t="shared" ref="I3:I4" si="3">F3*F3</f>
        <v>1.4938271604938274</v>
      </c>
      <c r="J3">
        <f t="shared" ref="J3:J4" si="4">G3*G3</f>
        <v>0.60493827160493807</v>
      </c>
      <c r="K3">
        <f t="shared" ref="K3:K4" si="5">H3*H3</f>
        <v>1.4938271604938274</v>
      </c>
    </row>
    <row r="4" spans="1:11">
      <c r="B4" s="1">
        <v>2</v>
      </c>
      <c r="C4" s="1">
        <v>2</v>
      </c>
      <c r="D4" s="1">
        <v>5</v>
      </c>
      <c r="F4">
        <f t="shared" si="2"/>
        <v>-0.22222222222222232</v>
      </c>
      <c r="G4">
        <f t="shared" si="0"/>
        <v>-0.22222222222222232</v>
      </c>
      <c r="H4">
        <f t="shared" si="0"/>
        <v>2.7777777777777777</v>
      </c>
      <c r="I4">
        <f t="shared" si="3"/>
        <v>4.9382716049382762E-2</v>
      </c>
      <c r="J4">
        <f t="shared" si="4"/>
        <v>4.9382716049382762E-2</v>
      </c>
      <c r="K4">
        <f t="shared" si="5"/>
        <v>7.716049382716049</v>
      </c>
    </row>
    <row r="6" spans="1:11">
      <c r="A6" t="s">
        <v>4</v>
      </c>
      <c r="B6">
        <f>SUM(B2:B4)</f>
        <v>4</v>
      </c>
      <c r="C6">
        <f t="shared" ref="C6:D6" si="6">SUM(C2:C4)</f>
        <v>7</v>
      </c>
      <c r="D6">
        <f t="shared" si="6"/>
        <v>9</v>
      </c>
      <c r="E6">
        <f>SUM(B6:D6)</f>
        <v>20</v>
      </c>
      <c r="F6" t="s">
        <v>6</v>
      </c>
    </row>
    <row r="7" spans="1:11" ht="18.600000000000001" thickBot="1">
      <c r="A7" t="s">
        <v>5</v>
      </c>
      <c r="B7">
        <f>B6/3</f>
        <v>1.3333333333333333</v>
      </c>
      <c r="C7">
        <f t="shared" ref="C7:D7" si="7">C6/3</f>
        <v>2.3333333333333335</v>
      </c>
      <c r="D7">
        <f t="shared" si="7"/>
        <v>3</v>
      </c>
      <c r="E7">
        <f>E6/9</f>
        <v>2.2222222222222223</v>
      </c>
      <c r="F7">
        <f>B7-$E$7</f>
        <v>-0.88888888888888906</v>
      </c>
      <c r="G7">
        <f t="shared" ref="G7:H7" si="8">C7-$E$7</f>
        <v>0.11111111111111116</v>
      </c>
      <c r="H7">
        <f t="shared" si="8"/>
        <v>0.77777777777777768</v>
      </c>
    </row>
    <row r="8" spans="1:11">
      <c r="F8" t="s">
        <v>11</v>
      </c>
      <c r="G8" t="s">
        <v>11</v>
      </c>
      <c r="H8" t="s">
        <v>11</v>
      </c>
      <c r="K8" s="2" t="s">
        <v>9</v>
      </c>
    </row>
    <row r="9" spans="1:11" ht="18.600000000000001" thickBot="1">
      <c r="F9">
        <f>F7*F7*3</f>
        <v>2.3703703703703711</v>
      </c>
      <c r="G9">
        <f t="shared" ref="G9:H9" si="9">G7*G7*3</f>
        <v>3.703703703703707E-2</v>
      </c>
      <c r="H9">
        <f t="shared" si="9"/>
        <v>1.8148148148148142</v>
      </c>
      <c r="K9" s="3">
        <f>SUM(I2:K4)</f>
        <v>13.555555555555557</v>
      </c>
    </row>
    <row r="10" spans="1:11">
      <c r="H10" s="4">
        <f>SUM(F9:H9)</f>
        <v>4.2222222222222223</v>
      </c>
    </row>
    <row r="11" spans="1:11" ht="18.600000000000001" thickBot="1">
      <c r="A11" t="s">
        <v>42</v>
      </c>
      <c r="H11" s="5" t="s">
        <v>10</v>
      </c>
    </row>
    <row r="12" spans="1:11">
      <c r="A12" s="1"/>
      <c r="B12" s="1" t="s">
        <v>12</v>
      </c>
      <c r="C12" s="1" t="s">
        <v>13</v>
      </c>
      <c r="D12" s="1" t="s">
        <v>18</v>
      </c>
      <c r="E12" s="1" t="s">
        <v>14</v>
      </c>
    </row>
    <row r="13" spans="1:11">
      <c r="A13" s="1" t="s">
        <v>15</v>
      </c>
      <c r="B13" s="1">
        <f>H10</f>
        <v>4.2222222222222223</v>
      </c>
      <c r="C13" s="1">
        <v>2</v>
      </c>
      <c r="D13" s="1">
        <f>B13/C13</f>
        <v>2.1111111111111112</v>
      </c>
      <c r="E13" s="1">
        <f>D13/D14</f>
        <v>1.3571428571428568</v>
      </c>
    </row>
    <row r="14" spans="1:11">
      <c r="A14" s="1" t="s">
        <v>16</v>
      </c>
      <c r="B14" s="1">
        <f>B15-B13</f>
        <v>9.3333333333333357</v>
      </c>
      <c r="C14" s="1">
        <f>C15-C13</f>
        <v>6</v>
      </c>
      <c r="D14" s="1">
        <f>B14/C14</f>
        <v>1.555555555555556</v>
      </c>
      <c r="E14" s="1"/>
    </row>
    <row r="15" spans="1:11" ht="18.600000000000001" thickBot="1">
      <c r="A15" s="1" t="s">
        <v>17</v>
      </c>
      <c r="B15" s="1">
        <f>K9</f>
        <v>13.555555555555557</v>
      </c>
      <c r="C15" s="1">
        <v>8</v>
      </c>
      <c r="D15" s="1"/>
      <c r="E15" s="1"/>
      <c r="F15" t="s">
        <v>19</v>
      </c>
    </row>
    <row r="16" spans="1:11" ht="18.600000000000001" thickBot="1">
      <c r="F16" s="6" t="s">
        <v>20</v>
      </c>
    </row>
  </sheetData>
  <phoneticPr fontId="2"/>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080E-C636-4703-B80F-D87764C16BE7}">
  <dimension ref="B2:I274"/>
  <sheetViews>
    <sheetView topLeftCell="A63" zoomScale="99" zoomScaleNormal="99" workbookViewId="0">
      <selection activeCell="G70" sqref="G70"/>
    </sheetView>
  </sheetViews>
  <sheetFormatPr defaultRowHeight="18"/>
  <cols>
    <col min="2" max="2" width="48.3984375" customWidth="1"/>
    <col min="3" max="3" width="15.3984375" customWidth="1"/>
    <col min="4" max="4" width="24.5" customWidth="1"/>
    <col min="7" max="7" width="29.69921875" customWidth="1"/>
  </cols>
  <sheetData>
    <row r="2" spans="2:7" ht="73.8" customHeight="1">
      <c r="B2" s="88" t="s">
        <v>207</v>
      </c>
      <c r="D2" s="87" t="s">
        <v>362</v>
      </c>
    </row>
    <row r="3" spans="2:7" ht="19.8">
      <c r="B3" s="89" t="s">
        <v>208</v>
      </c>
      <c r="C3" s="86"/>
      <c r="D3" s="86"/>
      <c r="E3" s="86"/>
      <c r="F3" s="86"/>
      <c r="G3" s="86"/>
    </row>
    <row r="4" spans="2:7" ht="19.8">
      <c r="B4" s="86"/>
      <c r="C4" s="86"/>
      <c r="D4" s="86"/>
      <c r="E4" s="86"/>
      <c r="F4" s="86"/>
      <c r="G4" s="86"/>
    </row>
    <row r="5" spans="2:7" ht="19.8">
      <c r="B5" s="86"/>
      <c r="C5" s="86"/>
      <c r="D5" s="86"/>
      <c r="E5" s="86"/>
      <c r="F5" s="86"/>
      <c r="G5" s="86"/>
    </row>
    <row r="6" spans="2:7" ht="19.8">
      <c r="B6" s="86" t="s">
        <v>209</v>
      </c>
      <c r="C6" s="86"/>
      <c r="D6" s="86"/>
      <c r="E6" s="86"/>
      <c r="F6" s="86"/>
      <c r="G6" s="86"/>
    </row>
    <row r="7" spans="2:7" ht="19.8">
      <c r="B7" s="86"/>
      <c r="C7" s="86"/>
      <c r="D7" s="86"/>
      <c r="E7" s="86"/>
      <c r="F7" s="86"/>
      <c r="G7" s="86"/>
    </row>
    <row r="8" spans="2:7" ht="20.399999999999999" thickBot="1">
      <c r="B8" s="90" t="s">
        <v>210</v>
      </c>
      <c r="C8" s="86"/>
      <c r="D8" s="86"/>
      <c r="E8" s="86"/>
      <c r="F8" s="86"/>
      <c r="G8" s="86"/>
    </row>
    <row r="9" spans="2:7" ht="19.8">
      <c r="B9" s="86"/>
      <c r="C9" s="86"/>
      <c r="D9" s="86"/>
      <c r="E9" s="86"/>
      <c r="F9" s="86"/>
      <c r="G9" s="86"/>
    </row>
    <row r="10" spans="2:7" ht="20.399999999999999" thickBot="1">
      <c r="B10" s="90" t="s">
        <v>211</v>
      </c>
      <c r="C10" s="86"/>
      <c r="D10" s="86"/>
      <c r="E10" s="86"/>
      <c r="F10" s="86"/>
      <c r="G10" s="86"/>
    </row>
    <row r="11" spans="2:7" ht="20.399999999999999" thickBot="1">
      <c r="B11" s="86"/>
      <c r="C11" s="86"/>
      <c r="D11" s="86"/>
      <c r="E11" s="86"/>
      <c r="F11" s="86"/>
      <c r="G11" s="86"/>
    </row>
    <row r="12" spans="2:7" ht="20.399999999999999" thickBot="1">
      <c r="B12" s="91" t="s">
        <v>212</v>
      </c>
      <c r="C12" s="92" t="s">
        <v>211</v>
      </c>
      <c r="D12" s="92" t="s">
        <v>213</v>
      </c>
      <c r="E12" s="92" t="s">
        <v>214</v>
      </c>
      <c r="F12" s="92" t="s">
        <v>215</v>
      </c>
      <c r="G12" s="92" t="s">
        <v>216</v>
      </c>
    </row>
    <row r="13" spans="2:7" ht="142.19999999999999" customHeight="1" thickBot="1">
      <c r="B13" s="93" t="s">
        <v>217</v>
      </c>
      <c r="C13" s="94" t="s">
        <v>218</v>
      </c>
      <c r="D13" s="94" t="s">
        <v>219</v>
      </c>
      <c r="E13" s="94" t="s">
        <v>220</v>
      </c>
      <c r="F13" s="94" t="s">
        <v>221</v>
      </c>
      <c r="G13" s="94" t="s">
        <v>222</v>
      </c>
    </row>
    <row r="14" spans="2:7" ht="142.19999999999999" customHeight="1" thickBot="1">
      <c r="B14" s="95" t="s">
        <v>223</v>
      </c>
      <c r="C14" s="96" t="s">
        <v>224</v>
      </c>
      <c r="D14" s="96"/>
      <c r="E14" s="96" t="s">
        <v>220</v>
      </c>
      <c r="F14" s="96"/>
      <c r="G14" s="96" t="s">
        <v>225</v>
      </c>
    </row>
    <row r="15" spans="2:7" ht="142.19999999999999" customHeight="1" thickBot="1">
      <c r="B15" s="93" t="s">
        <v>226</v>
      </c>
      <c r="C15" s="94" t="s">
        <v>227</v>
      </c>
      <c r="D15" s="94"/>
      <c r="E15" s="94" t="s">
        <v>220</v>
      </c>
      <c r="F15" s="94"/>
      <c r="G15" s="94" t="s">
        <v>228</v>
      </c>
    </row>
    <row r="16" spans="2:7" ht="142.19999999999999" customHeight="1" thickBot="1">
      <c r="B16" s="95" t="s">
        <v>229</v>
      </c>
      <c r="C16" s="96" t="s">
        <v>230</v>
      </c>
      <c r="D16" s="96" t="s">
        <v>219</v>
      </c>
      <c r="E16" s="96" t="s">
        <v>220</v>
      </c>
      <c r="F16" s="96"/>
      <c r="G16" s="96" t="s">
        <v>231</v>
      </c>
    </row>
    <row r="17" spans="2:7" ht="142.19999999999999" customHeight="1" thickBot="1">
      <c r="B17" s="93" t="s">
        <v>232</v>
      </c>
      <c r="C17" s="94" t="s">
        <v>233</v>
      </c>
      <c r="D17" s="94"/>
      <c r="E17" s="94" t="s">
        <v>220</v>
      </c>
      <c r="F17" s="94" t="s">
        <v>234</v>
      </c>
      <c r="G17" s="94" t="s">
        <v>235</v>
      </c>
    </row>
    <row r="18" spans="2:7" ht="142.19999999999999" customHeight="1" thickBot="1">
      <c r="B18" s="95" t="s">
        <v>236</v>
      </c>
      <c r="C18" s="96" t="s">
        <v>237</v>
      </c>
      <c r="D18" s="96" t="s">
        <v>219</v>
      </c>
      <c r="E18" s="96" t="s">
        <v>220</v>
      </c>
      <c r="F18" s="96" t="s">
        <v>238</v>
      </c>
      <c r="G18" s="96" t="s">
        <v>239</v>
      </c>
    </row>
    <row r="19" spans="2:7" ht="142.19999999999999" customHeight="1" thickBot="1">
      <c r="B19" s="93" t="s">
        <v>240</v>
      </c>
      <c r="C19" s="94" t="s">
        <v>241</v>
      </c>
      <c r="D19" s="94"/>
      <c r="E19" s="94" t="s">
        <v>242</v>
      </c>
      <c r="F19" s="94"/>
      <c r="G19" s="94" t="s">
        <v>243</v>
      </c>
    </row>
    <row r="20" spans="2:7" ht="142.19999999999999" customHeight="1" thickBot="1">
      <c r="B20" s="95" t="s">
        <v>238</v>
      </c>
      <c r="C20" s="96" t="s">
        <v>244</v>
      </c>
      <c r="D20" s="96" t="s">
        <v>219</v>
      </c>
      <c r="E20" s="96" t="s">
        <v>242</v>
      </c>
      <c r="F20" s="96"/>
      <c r="G20" s="96" t="s">
        <v>245</v>
      </c>
    </row>
    <row r="21" spans="2:7" ht="142.19999999999999" customHeight="1" thickBot="1">
      <c r="B21" s="93" t="s">
        <v>246</v>
      </c>
      <c r="C21" s="94" t="s">
        <v>247</v>
      </c>
      <c r="D21" s="94"/>
      <c r="E21" s="94" t="s">
        <v>242</v>
      </c>
      <c r="F21" s="94"/>
      <c r="G21" s="94" t="s">
        <v>248</v>
      </c>
    </row>
    <row r="22" spans="2:7" ht="142.19999999999999" customHeight="1" thickBot="1">
      <c r="B22" s="95" t="s">
        <v>221</v>
      </c>
      <c r="C22" s="96" t="s">
        <v>249</v>
      </c>
      <c r="D22" s="96"/>
      <c r="E22" s="96" t="s">
        <v>242</v>
      </c>
      <c r="F22" s="96"/>
      <c r="G22" s="96" t="s">
        <v>250</v>
      </c>
    </row>
    <row r="23" spans="2:7" ht="142.19999999999999" customHeight="1">
      <c r="B23" s="265" t="s">
        <v>234</v>
      </c>
      <c r="C23" s="253" t="s">
        <v>251</v>
      </c>
      <c r="D23" s="253"/>
      <c r="E23" s="253" t="s">
        <v>242</v>
      </c>
      <c r="F23" s="253"/>
      <c r="G23" s="97" t="s">
        <v>252</v>
      </c>
    </row>
    <row r="24" spans="2:7" ht="142.19999999999999" customHeight="1" thickBot="1">
      <c r="B24" s="266"/>
      <c r="C24" s="254"/>
      <c r="D24" s="254"/>
      <c r="E24" s="254"/>
      <c r="F24" s="254"/>
      <c r="G24" s="94" t="s">
        <v>253</v>
      </c>
    </row>
    <row r="25" spans="2:7" ht="142.19999999999999" customHeight="1">
      <c r="B25" s="255" t="s">
        <v>254</v>
      </c>
      <c r="C25" s="258" t="s">
        <v>255</v>
      </c>
      <c r="D25" s="258" t="s">
        <v>219</v>
      </c>
      <c r="E25" s="258" t="s">
        <v>242</v>
      </c>
      <c r="F25" s="98" t="s">
        <v>254</v>
      </c>
      <c r="G25" s="98" t="s">
        <v>258</v>
      </c>
    </row>
    <row r="26" spans="2:7" ht="142.19999999999999" customHeight="1">
      <c r="B26" s="256"/>
      <c r="C26" s="259"/>
      <c r="D26" s="259"/>
      <c r="E26" s="259"/>
      <c r="F26" s="98" t="s">
        <v>256</v>
      </c>
      <c r="G26" s="98" t="s">
        <v>259</v>
      </c>
    </row>
    <row r="27" spans="2:7" ht="40.200000000000003" thickBot="1">
      <c r="B27" s="257"/>
      <c r="C27" s="260"/>
      <c r="D27" s="260"/>
      <c r="E27" s="260"/>
      <c r="F27" s="96" t="s">
        <v>257</v>
      </c>
      <c r="G27" s="96"/>
    </row>
    <row r="28" spans="2:7" ht="39.6">
      <c r="B28" s="265" t="s">
        <v>260</v>
      </c>
      <c r="C28" s="253" t="s">
        <v>261</v>
      </c>
      <c r="D28" s="253"/>
      <c r="E28" s="253" t="s">
        <v>242</v>
      </c>
      <c r="F28" s="253"/>
      <c r="G28" s="97" t="s">
        <v>262</v>
      </c>
    </row>
    <row r="29" spans="2:7" ht="40.200000000000003" thickBot="1">
      <c r="B29" s="266"/>
      <c r="C29" s="254"/>
      <c r="D29" s="254"/>
      <c r="E29" s="254"/>
      <c r="F29" s="254"/>
      <c r="G29" s="94" t="s">
        <v>263</v>
      </c>
    </row>
    <row r="30" spans="2:7" ht="60" thickBot="1">
      <c r="B30" s="95" t="s">
        <v>264</v>
      </c>
      <c r="C30" s="96" t="s">
        <v>265</v>
      </c>
      <c r="D30" s="96" t="s">
        <v>219</v>
      </c>
      <c r="E30" s="96" t="s">
        <v>242</v>
      </c>
      <c r="F30" s="96"/>
      <c r="G30" s="96" t="s">
        <v>266</v>
      </c>
    </row>
    <row r="31" spans="2:7" ht="19.8">
      <c r="B31" s="99"/>
      <c r="C31" s="86"/>
      <c r="D31" s="86"/>
      <c r="E31" s="86"/>
      <c r="F31" s="86"/>
      <c r="G31" s="86"/>
    </row>
    <row r="32" spans="2:7" ht="19.8">
      <c r="B32" s="99" t="s">
        <v>267</v>
      </c>
      <c r="C32" s="86"/>
      <c r="D32" s="86"/>
      <c r="E32" s="86"/>
      <c r="F32" s="86"/>
      <c r="G32" s="86"/>
    </row>
    <row r="33" spans="2:7" ht="19.8">
      <c r="B33" s="99"/>
      <c r="C33" s="86"/>
      <c r="D33" s="86"/>
      <c r="E33" s="86"/>
      <c r="F33" s="86"/>
      <c r="G33" s="86"/>
    </row>
    <row r="34" spans="2:7" ht="19.8">
      <c r="B34" s="99"/>
      <c r="C34" s="86"/>
      <c r="D34" s="86"/>
      <c r="E34" s="86"/>
      <c r="F34" s="86"/>
      <c r="G34" s="86"/>
    </row>
    <row r="35" spans="2:7" ht="19.8">
      <c r="B35" s="100" t="s">
        <v>268</v>
      </c>
      <c r="C35" s="86"/>
      <c r="D35" s="86"/>
      <c r="E35" s="86"/>
      <c r="F35" s="86"/>
      <c r="G35" s="86"/>
    </row>
    <row r="36" spans="2:7" ht="19.8">
      <c r="B36" s="100" t="s">
        <v>269</v>
      </c>
      <c r="C36" s="86"/>
      <c r="D36" s="86"/>
      <c r="E36" s="86"/>
      <c r="F36" s="86"/>
      <c r="G36" s="86"/>
    </row>
    <row r="37" spans="2:7" ht="19.8">
      <c r="B37" s="99"/>
      <c r="C37" s="86"/>
      <c r="D37" s="86"/>
      <c r="E37" s="86"/>
      <c r="F37" s="86"/>
      <c r="G37" s="86"/>
    </row>
    <row r="38" spans="2:7" ht="19.8">
      <c r="B38" s="99" t="s">
        <v>270</v>
      </c>
      <c r="C38" s="86"/>
      <c r="D38" s="86"/>
      <c r="E38" s="86"/>
      <c r="F38" s="86"/>
      <c r="G38" s="86"/>
    </row>
    <row r="39" spans="2:7" ht="19.8">
      <c r="B39" s="99"/>
      <c r="C39" s="86"/>
      <c r="D39" s="86"/>
      <c r="E39" s="86"/>
      <c r="F39" s="86"/>
      <c r="G39" s="86"/>
    </row>
    <row r="40" spans="2:7" ht="19.8">
      <c r="B40" s="99"/>
      <c r="C40" s="86"/>
      <c r="D40" s="86"/>
      <c r="E40" s="86"/>
      <c r="F40" s="86"/>
      <c r="G40" s="86"/>
    </row>
    <row r="41" spans="2:7" ht="19.8">
      <c r="B41" s="100" t="s">
        <v>271</v>
      </c>
      <c r="C41" s="86"/>
      <c r="D41" s="86"/>
      <c r="E41" s="86"/>
      <c r="F41" s="86"/>
      <c r="G41" s="86"/>
    </row>
    <row r="42" spans="2:7" ht="19.8">
      <c r="B42" s="100" t="s">
        <v>269</v>
      </c>
      <c r="C42" s="86"/>
      <c r="D42" s="86"/>
      <c r="E42" s="86"/>
      <c r="F42" s="86"/>
      <c r="G42" s="86"/>
    </row>
    <row r="43" spans="2:7" ht="19.8">
      <c r="B43" s="99"/>
      <c r="C43" s="86"/>
      <c r="D43" s="86"/>
      <c r="E43" s="86"/>
      <c r="F43" s="86"/>
      <c r="G43" s="86"/>
    </row>
    <row r="44" spans="2:7" ht="19.8">
      <c r="B44" s="99" t="s">
        <v>272</v>
      </c>
      <c r="C44" s="86"/>
      <c r="D44" s="86"/>
      <c r="E44" s="86"/>
      <c r="F44" s="86"/>
      <c r="G44" s="86"/>
    </row>
    <row r="45" spans="2:7" ht="19.8">
      <c r="B45" s="99"/>
      <c r="C45" s="86"/>
      <c r="D45" s="86"/>
      <c r="E45" s="86"/>
      <c r="F45" s="86"/>
      <c r="G45" s="86"/>
    </row>
    <row r="46" spans="2:7" ht="19.8">
      <c r="B46" s="99"/>
      <c r="C46" s="86"/>
      <c r="D46" s="86"/>
      <c r="E46" s="86"/>
      <c r="F46" s="86"/>
      <c r="G46" s="86"/>
    </row>
    <row r="47" spans="2:7" ht="19.8">
      <c r="B47" s="100" t="s">
        <v>273</v>
      </c>
      <c r="C47" s="86"/>
      <c r="D47" s="86"/>
      <c r="E47" s="86"/>
      <c r="F47" s="86"/>
      <c r="G47" s="86"/>
    </row>
    <row r="48" spans="2:7" ht="19.8">
      <c r="B48" s="100" t="s">
        <v>274</v>
      </c>
      <c r="C48" s="86"/>
      <c r="D48" s="86"/>
      <c r="E48" s="86"/>
      <c r="F48" s="86"/>
      <c r="G48" s="86"/>
    </row>
    <row r="49" spans="2:7" ht="19.8">
      <c r="B49" s="99"/>
      <c r="C49" s="86"/>
      <c r="D49" s="86"/>
      <c r="E49" s="86"/>
      <c r="F49" s="86"/>
      <c r="G49" s="86"/>
    </row>
    <row r="50" spans="2:7" ht="19.8">
      <c r="B50" s="99" t="s">
        <v>275</v>
      </c>
      <c r="C50" s="86"/>
      <c r="D50" s="86"/>
      <c r="E50" s="86"/>
      <c r="F50" s="86"/>
      <c r="G50" s="86"/>
    </row>
    <row r="51" spans="2:7" ht="19.8">
      <c r="B51" s="99"/>
      <c r="C51" s="86"/>
      <c r="D51" s="86"/>
      <c r="E51" s="86"/>
      <c r="F51" s="86"/>
      <c r="G51" s="86"/>
    </row>
    <row r="52" spans="2:7" ht="19.8">
      <c r="B52" s="99"/>
      <c r="C52" s="86"/>
      <c r="D52" s="86"/>
      <c r="E52" s="86"/>
      <c r="F52" s="86"/>
      <c r="G52" s="86"/>
    </row>
    <row r="53" spans="2:7" ht="19.8">
      <c r="B53" s="100" t="s">
        <v>276</v>
      </c>
      <c r="C53" s="86"/>
      <c r="D53" s="86"/>
      <c r="E53" s="86"/>
      <c r="F53" s="86"/>
      <c r="G53" s="86"/>
    </row>
    <row r="54" spans="2:7" ht="19.8">
      <c r="B54" s="100" t="s">
        <v>277</v>
      </c>
      <c r="C54" s="86"/>
      <c r="D54" s="86"/>
      <c r="E54" s="86"/>
      <c r="F54" s="86"/>
      <c r="G54" s="86"/>
    </row>
    <row r="55" spans="2:7" ht="19.8">
      <c r="B55" s="100" t="s">
        <v>269</v>
      </c>
      <c r="C55" s="86"/>
      <c r="D55" s="86"/>
      <c r="E55" s="86"/>
      <c r="F55" s="86"/>
      <c r="G55" s="86"/>
    </row>
    <row r="56" spans="2:7" ht="19.8">
      <c r="B56" s="86"/>
      <c r="C56" s="86"/>
      <c r="D56" s="86"/>
      <c r="E56" s="86"/>
      <c r="F56" s="86"/>
      <c r="G56" s="86"/>
    </row>
    <row r="57" spans="2:7" ht="20.399999999999999" thickBot="1">
      <c r="B57" s="90" t="s">
        <v>278</v>
      </c>
      <c r="C57" s="86" t="s">
        <v>372</v>
      </c>
      <c r="D57" s="86"/>
      <c r="E57" s="86"/>
      <c r="F57" s="86"/>
      <c r="G57" s="86"/>
    </row>
    <row r="58" spans="2:7" ht="20.399999999999999" thickBot="1">
      <c r="B58" s="86"/>
      <c r="C58" s="86"/>
      <c r="D58" s="86"/>
      <c r="E58" s="86"/>
      <c r="F58" s="86"/>
      <c r="G58" s="86"/>
    </row>
    <row r="59" spans="2:7" ht="20.399999999999999" thickBot="1">
      <c r="B59" s="91" t="s">
        <v>279</v>
      </c>
      <c r="C59" s="92" t="s">
        <v>280</v>
      </c>
      <c r="D59" s="92" t="s">
        <v>281</v>
      </c>
      <c r="E59" s="86"/>
      <c r="F59" s="86"/>
      <c r="G59" s="86"/>
    </row>
    <row r="60" spans="2:7" ht="19.8">
      <c r="B60" s="261" t="s">
        <v>217</v>
      </c>
      <c r="C60" s="97" t="s">
        <v>282</v>
      </c>
      <c r="D60" s="263" t="s">
        <v>373</v>
      </c>
      <c r="E60" s="86"/>
      <c r="F60" s="86"/>
      <c r="G60" s="86"/>
    </row>
    <row r="61" spans="2:7" ht="20.399999999999999" thickBot="1">
      <c r="B61" s="262"/>
      <c r="C61" s="94" t="s">
        <v>283</v>
      </c>
      <c r="D61" s="264"/>
      <c r="E61" s="86"/>
      <c r="F61" s="86"/>
      <c r="G61" s="86"/>
    </row>
    <row r="62" spans="2:7" ht="19.8">
      <c r="B62" s="269" t="s">
        <v>223</v>
      </c>
      <c r="C62" s="258" t="s">
        <v>283</v>
      </c>
      <c r="D62" s="271" t="s">
        <v>374</v>
      </c>
      <c r="E62" s="86"/>
      <c r="F62" s="86"/>
      <c r="G62" s="86"/>
    </row>
    <row r="63" spans="2:7" ht="20.399999999999999" thickBot="1">
      <c r="B63" s="270"/>
      <c r="C63" s="260"/>
      <c r="D63" s="272"/>
      <c r="E63" s="86"/>
      <c r="F63" s="86"/>
      <c r="G63" s="86"/>
    </row>
    <row r="64" spans="2:7" ht="19.8">
      <c r="B64" s="261" t="s">
        <v>226</v>
      </c>
      <c r="C64" s="97" t="s">
        <v>284</v>
      </c>
      <c r="D64" s="263" t="s">
        <v>375</v>
      </c>
      <c r="E64" s="86"/>
      <c r="F64" s="86"/>
      <c r="G64" s="86"/>
    </row>
    <row r="65" spans="2:7" ht="19.8">
      <c r="B65" s="273"/>
      <c r="C65" s="97" t="s">
        <v>285</v>
      </c>
      <c r="D65" s="274"/>
      <c r="E65" s="86"/>
      <c r="F65" s="86"/>
      <c r="G65" s="86"/>
    </row>
    <row r="66" spans="2:7" ht="20.399999999999999" thickBot="1">
      <c r="B66" s="262"/>
      <c r="C66" s="94" t="s">
        <v>286</v>
      </c>
      <c r="D66" s="264"/>
      <c r="E66" s="86"/>
      <c r="F66" s="86"/>
      <c r="G66" s="86"/>
    </row>
    <row r="67" spans="2:7" ht="39.6">
      <c r="B67" s="269" t="s">
        <v>229</v>
      </c>
      <c r="C67" s="98" t="s">
        <v>287</v>
      </c>
      <c r="D67" s="275" t="s">
        <v>376</v>
      </c>
      <c r="E67" s="86"/>
      <c r="F67" s="86"/>
      <c r="G67" s="86"/>
    </row>
    <row r="68" spans="2:7" ht="20.399999999999999" thickBot="1">
      <c r="B68" s="270"/>
      <c r="C68" s="96" t="s">
        <v>283</v>
      </c>
      <c r="D68" s="276"/>
      <c r="E68" s="86"/>
      <c r="F68" s="86"/>
      <c r="G68" s="86"/>
    </row>
    <row r="69" spans="2:7" ht="19.8">
      <c r="B69" s="261" t="s">
        <v>232</v>
      </c>
      <c r="C69" s="97" t="s">
        <v>282</v>
      </c>
      <c r="D69" s="263" t="s">
        <v>377</v>
      </c>
      <c r="E69" s="86"/>
      <c r="F69" s="86"/>
      <c r="G69" s="86"/>
    </row>
    <row r="70" spans="2:7" ht="40.200000000000003" thickBot="1">
      <c r="B70" s="262"/>
      <c r="C70" s="94" t="s">
        <v>288</v>
      </c>
      <c r="D70" s="264"/>
      <c r="E70" s="86"/>
      <c r="F70" s="86"/>
      <c r="G70" s="86"/>
    </row>
    <row r="71" spans="2:7" ht="19.8">
      <c r="B71" s="269" t="s">
        <v>236</v>
      </c>
      <c r="C71" s="258" t="s">
        <v>289</v>
      </c>
      <c r="D71" s="275" t="s">
        <v>378</v>
      </c>
      <c r="E71" s="86"/>
      <c r="F71" s="86"/>
      <c r="G71" s="86"/>
    </row>
    <row r="72" spans="2:7" ht="20.399999999999999" thickBot="1">
      <c r="B72" s="270"/>
      <c r="C72" s="260"/>
      <c r="D72" s="276"/>
      <c r="E72" s="86"/>
      <c r="F72" s="86"/>
      <c r="G72" s="86"/>
    </row>
    <row r="73" spans="2:7" ht="19.8">
      <c r="B73" s="261" t="s">
        <v>240</v>
      </c>
      <c r="C73" s="253" t="s">
        <v>290</v>
      </c>
      <c r="D73" s="267" t="s">
        <v>379</v>
      </c>
      <c r="E73" s="86"/>
      <c r="F73" s="86"/>
      <c r="G73" s="86"/>
    </row>
    <row r="74" spans="2:7" ht="20.399999999999999" thickBot="1">
      <c r="B74" s="262"/>
      <c r="C74" s="254"/>
      <c r="D74" s="268"/>
      <c r="E74" s="86"/>
      <c r="F74" s="86"/>
      <c r="G74" s="86"/>
    </row>
    <row r="75" spans="2:7" ht="19.8">
      <c r="B75" s="269" t="s">
        <v>238</v>
      </c>
      <c r="C75" s="98" t="s">
        <v>291</v>
      </c>
      <c r="D75" s="275" t="s">
        <v>380</v>
      </c>
      <c r="E75" s="86"/>
      <c r="F75" s="86"/>
      <c r="G75" s="86"/>
    </row>
    <row r="76" spans="2:7" ht="20.399999999999999" thickBot="1">
      <c r="B76" s="270"/>
      <c r="C76" s="96" t="s">
        <v>292</v>
      </c>
      <c r="D76" s="276"/>
      <c r="E76" s="86"/>
      <c r="F76" s="86"/>
      <c r="G76" s="86"/>
    </row>
    <row r="77" spans="2:7" ht="19.8">
      <c r="B77" s="261" t="s">
        <v>246</v>
      </c>
      <c r="C77" s="97" t="s">
        <v>293</v>
      </c>
      <c r="D77" s="263" t="s">
        <v>381</v>
      </c>
      <c r="E77" s="86"/>
      <c r="F77" s="86"/>
      <c r="G77" s="86"/>
    </row>
    <row r="78" spans="2:7" ht="20.399999999999999" thickBot="1">
      <c r="B78" s="262"/>
      <c r="C78" s="94" t="s">
        <v>294</v>
      </c>
      <c r="D78" s="264"/>
      <c r="E78" s="86"/>
      <c r="F78" s="86"/>
      <c r="G78" s="86"/>
    </row>
    <row r="79" spans="2:7" ht="19.8">
      <c r="B79" s="269" t="s">
        <v>221</v>
      </c>
      <c r="C79" s="258" t="s">
        <v>295</v>
      </c>
      <c r="D79" s="275" t="s">
        <v>382</v>
      </c>
      <c r="E79" s="86"/>
      <c r="F79" s="86"/>
      <c r="G79" s="86"/>
    </row>
    <row r="80" spans="2:7" ht="20.399999999999999" thickBot="1">
      <c r="B80" s="270"/>
      <c r="C80" s="260"/>
      <c r="D80" s="276"/>
      <c r="E80" s="86"/>
      <c r="F80" s="86"/>
      <c r="G80" s="86"/>
    </row>
    <row r="81" spans="2:9" ht="19.8">
      <c r="B81" s="261" t="s">
        <v>234</v>
      </c>
      <c r="C81" s="97" t="s">
        <v>296</v>
      </c>
      <c r="D81" s="263" t="s">
        <v>383</v>
      </c>
      <c r="E81" s="86"/>
      <c r="F81" s="86"/>
      <c r="G81" s="86"/>
    </row>
    <row r="82" spans="2:9" ht="20.399999999999999" thickBot="1">
      <c r="B82" s="262"/>
      <c r="C82" s="94" t="s">
        <v>297</v>
      </c>
      <c r="D82" s="264"/>
      <c r="E82" s="86"/>
      <c r="F82" s="86"/>
      <c r="G82" s="86"/>
    </row>
    <row r="83" spans="2:9" ht="19.8">
      <c r="B83" s="269" t="s">
        <v>254</v>
      </c>
      <c r="C83" s="98" t="s">
        <v>298</v>
      </c>
      <c r="D83" s="275" t="s">
        <v>384</v>
      </c>
      <c r="E83" s="86"/>
      <c r="F83" s="86"/>
      <c r="G83" s="86"/>
    </row>
    <row r="84" spans="2:9" ht="20.399999999999999" thickBot="1">
      <c r="B84" s="270"/>
      <c r="C84" s="96" t="s">
        <v>299</v>
      </c>
      <c r="D84" s="276"/>
      <c r="E84" s="86"/>
      <c r="F84" s="86"/>
      <c r="G84" s="86"/>
    </row>
    <row r="85" spans="2:9" ht="19.8">
      <c r="B85" s="261" t="s">
        <v>260</v>
      </c>
      <c r="C85" s="97" t="s">
        <v>298</v>
      </c>
      <c r="D85" s="263" t="s">
        <v>384</v>
      </c>
      <c r="E85" s="86"/>
      <c r="F85" s="86"/>
      <c r="G85" s="86"/>
    </row>
    <row r="86" spans="2:9" ht="20.399999999999999" thickBot="1">
      <c r="B86" s="262"/>
      <c r="C86" s="94" t="s">
        <v>299</v>
      </c>
      <c r="D86" s="264"/>
      <c r="E86" s="86"/>
      <c r="F86" s="86"/>
      <c r="G86" s="86"/>
    </row>
    <row r="87" spans="2:9" ht="19.8">
      <c r="B87" s="269" t="s">
        <v>264</v>
      </c>
      <c r="C87" s="258" t="s">
        <v>300</v>
      </c>
      <c r="D87" s="275" t="s">
        <v>385</v>
      </c>
      <c r="E87" s="86"/>
      <c r="F87" s="86"/>
      <c r="G87" s="86"/>
    </row>
    <row r="88" spans="2:9" ht="20.399999999999999" thickBot="1">
      <c r="B88" s="270"/>
      <c r="C88" s="260"/>
      <c r="D88" s="276"/>
      <c r="E88" s="86"/>
      <c r="F88" s="86"/>
      <c r="G88" s="86"/>
    </row>
    <row r="89" spans="2:9" ht="19.8">
      <c r="B89" s="86"/>
      <c r="C89" s="86"/>
      <c r="D89" s="86"/>
      <c r="E89" s="86"/>
      <c r="F89" s="86"/>
      <c r="G89" s="86"/>
    </row>
    <row r="90" spans="2:9" ht="20.399999999999999" thickBot="1">
      <c r="B90" s="107" t="s">
        <v>301</v>
      </c>
      <c r="C90" s="108"/>
      <c r="D90" s="108"/>
      <c r="E90" s="108"/>
      <c r="F90" s="108"/>
      <c r="G90" s="108"/>
      <c r="H90" s="109"/>
      <c r="I90" s="109"/>
    </row>
    <row r="91" spans="2:9" ht="28.8" customHeight="1">
      <c r="B91" s="110"/>
      <c r="C91" s="108"/>
      <c r="D91" s="108"/>
      <c r="E91" s="108"/>
      <c r="F91" s="108"/>
      <c r="G91" s="108"/>
      <c r="H91" s="109"/>
      <c r="I91" s="109"/>
    </row>
    <row r="92" spans="2:9" ht="409.2" customHeight="1">
      <c r="B92" s="110"/>
      <c r="C92" s="108"/>
      <c r="D92" s="108"/>
      <c r="E92" s="108"/>
      <c r="F92" s="108"/>
      <c r="G92" s="108"/>
      <c r="H92" s="109"/>
      <c r="I92" s="109"/>
    </row>
    <row r="93" spans="2:9" ht="19.8">
      <c r="B93" s="108"/>
      <c r="C93" s="108"/>
      <c r="D93" s="108"/>
      <c r="E93" s="108"/>
      <c r="F93" s="108"/>
      <c r="G93" s="108"/>
      <c r="H93" s="109"/>
      <c r="I93" s="109"/>
    </row>
    <row r="94" spans="2:9" ht="20.399999999999999" thickBot="1">
      <c r="B94" s="107" t="s">
        <v>302</v>
      </c>
      <c r="C94" s="108"/>
      <c r="D94" s="108"/>
      <c r="E94" s="108"/>
      <c r="F94" s="108"/>
      <c r="G94" s="108"/>
      <c r="H94" s="109"/>
      <c r="I94" s="109"/>
    </row>
    <row r="95" spans="2:9" ht="19.8">
      <c r="B95" s="108"/>
      <c r="C95" s="108"/>
      <c r="D95" s="108"/>
      <c r="E95" s="108"/>
      <c r="F95" s="108"/>
      <c r="G95" s="108"/>
      <c r="H95" s="109"/>
      <c r="I95" s="109"/>
    </row>
    <row r="96" spans="2:9" ht="20.399999999999999" thickBot="1">
      <c r="B96" s="107" t="s">
        <v>226</v>
      </c>
      <c r="C96" s="108"/>
      <c r="D96" s="108"/>
      <c r="E96" s="108"/>
      <c r="F96" s="108"/>
      <c r="G96" s="108"/>
      <c r="H96" s="109"/>
      <c r="I96" s="109"/>
    </row>
    <row r="97" spans="2:9" ht="19.8">
      <c r="B97" s="111"/>
      <c r="C97" s="108"/>
      <c r="D97" s="108"/>
      <c r="E97" s="108"/>
      <c r="F97" s="108"/>
      <c r="G97" s="108"/>
      <c r="H97" s="109"/>
      <c r="I97" s="109"/>
    </row>
    <row r="98" spans="2:9" ht="19.8">
      <c r="B98" s="111" t="s">
        <v>303</v>
      </c>
      <c r="C98" s="108"/>
      <c r="D98" s="108"/>
      <c r="E98" s="108"/>
      <c r="F98" s="108"/>
      <c r="G98" s="108"/>
      <c r="H98" s="109"/>
      <c r="I98" s="109"/>
    </row>
    <row r="99" spans="2:9" ht="19.8">
      <c r="B99" s="111" t="s">
        <v>304</v>
      </c>
      <c r="C99" s="108"/>
      <c r="D99" s="108"/>
      <c r="E99" s="108"/>
      <c r="F99" s="108"/>
      <c r="G99" s="108"/>
      <c r="H99" s="109"/>
      <c r="I99" s="109"/>
    </row>
    <row r="100" spans="2:9" ht="19.8">
      <c r="B100" s="111" t="s">
        <v>305</v>
      </c>
      <c r="C100" s="108"/>
      <c r="D100" s="108"/>
      <c r="E100" s="108"/>
      <c r="F100" s="108"/>
      <c r="G100" s="108"/>
      <c r="H100" s="109"/>
      <c r="I100" s="109"/>
    </row>
    <row r="101" spans="2:9" ht="19.8">
      <c r="B101" s="111" t="s">
        <v>306</v>
      </c>
      <c r="C101" s="108"/>
      <c r="D101" s="108"/>
      <c r="E101" s="108"/>
      <c r="F101" s="108"/>
      <c r="G101" s="108"/>
      <c r="H101" s="109"/>
      <c r="I101" s="109"/>
    </row>
    <row r="102" spans="2:9" ht="19.8">
      <c r="B102" s="108"/>
      <c r="C102" s="108"/>
      <c r="D102" s="108"/>
      <c r="E102" s="108"/>
      <c r="F102" s="108"/>
      <c r="G102" s="108"/>
      <c r="H102" s="109"/>
      <c r="I102" s="109"/>
    </row>
    <row r="103" spans="2:9" ht="20.399999999999999" thickBot="1">
      <c r="B103" s="107" t="s">
        <v>229</v>
      </c>
      <c r="C103" s="108"/>
      <c r="D103" s="108"/>
      <c r="E103" s="108"/>
      <c r="F103" s="108"/>
      <c r="G103" s="108"/>
      <c r="H103" s="109"/>
      <c r="I103" s="109"/>
    </row>
    <row r="104" spans="2:9" ht="19.8">
      <c r="B104" s="111"/>
      <c r="C104" s="108"/>
      <c r="D104" s="108"/>
      <c r="E104" s="108"/>
      <c r="F104" s="108"/>
      <c r="G104" s="108"/>
      <c r="H104" s="109"/>
      <c r="I104" s="109"/>
    </row>
    <row r="105" spans="2:9" ht="19.8">
      <c r="B105" s="111" t="s">
        <v>307</v>
      </c>
      <c r="C105" s="108"/>
      <c r="D105" s="108"/>
      <c r="E105" s="108"/>
      <c r="F105" s="108"/>
      <c r="G105" s="108"/>
      <c r="H105" s="109"/>
      <c r="I105" s="109"/>
    </row>
    <row r="106" spans="2:9" ht="56.4" customHeight="1">
      <c r="B106" s="108"/>
      <c r="C106" s="108"/>
      <c r="D106" s="108"/>
      <c r="E106" s="108"/>
      <c r="F106" s="108"/>
      <c r="G106" s="108"/>
      <c r="H106" s="109"/>
      <c r="I106" s="109"/>
    </row>
    <row r="107" spans="2:9" ht="19.8">
      <c r="B107" s="109"/>
      <c r="C107" s="109"/>
      <c r="D107" s="109"/>
      <c r="E107" s="108"/>
      <c r="F107" s="108"/>
      <c r="G107" s="108"/>
      <c r="H107" s="109"/>
      <c r="I107" s="109"/>
    </row>
    <row r="108" spans="2:9" ht="19.8">
      <c r="B108" s="113"/>
      <c r="C108" s="112" t="s">
        <v>363</v>
      </c>
      <c r="D108" s="108"/>
      <c r="E108" s="108"/>
      <c r="F108" s="108"/>
      <c r="G108" s="108"/>
      <c r="H108" s="109"/>
      <c r="I108" s="109"/>
    </row>
    <row r="109" spans="2:9" ht="19.8">
      <c r="B109" s="99" t="s">
        <v>308</v>
      </c>
      <c r="C109" s="86"/>
      <c r="D109" s="86"/>
      <c r="E109" s="86"/>
      <c r="F109" s="86"/>
      <c r="G109" s="86"/>
    </row>
    <row r="110" spans="2:9" ht="19.8">
      <c r="B110" s="99"/>
      <c r="C110" s="86"/>
      <c r="D110" s="86"/>
      <c r="E110" s="86"/>
      <c r="F110" s="86"/>
      <c r="G110" s="86"/>
    </row>
    <row r="111" spans="2:9" ht="19.8">
      <c r="B111" s="99" t="s">
        <v>309</v>
      </c>
      <c r="C111" s="86"/>
      <c r="D111" s="86"/>
      <c r="E111" s="86"/>
      <c r="F111" s="86"/>
      <c r="G111" s="86"/>
    </row>
    <row r="112" spans="2:9" ht="19.8">
      <c r="B112" s="99"/>
      <c r="C112" s="86"/>
      <c r="D112" s="86"/>
      <c r="E112" s="86"/>
      <c r="F112" s="86"/>
      <c r="G112" s="86"/>
    </row>
    <row r="113" spans="2:7" ht="19.8">
      <c r="B113" s="100" t="s">
        <v>310</v>
      </c>
      <c r="C113" s="86"/>
      <c r="D113" s="86"/>
      <c r="E113" s="86"/>
      <c r="F113" s="86"/>
      <c r="G113" s="86"/>
    </row>
    <row r="114" spans="2:7" ht="19.8">
      <c r="B114" s="99"/>
      <c r="C114" s="86"/>
      <c r="D114" s="86"/>
      <c r="E114" s="86"/>
      <c r="F114" s="86"/>
      <c r="G114" s="86"/>
    </row>
    <row r="115" spans="2:7" ht="19.8">
      <c r="B115" s="99" t="s">
        <v>311</v>
      </c>
      <c r="C115" s="86"/>
      <c r="D115" s="86"/>
      <c r="E115" s="86"/>
      <c r="F115" s="86"/>
      <c r="G115" s="86"/>
    </row>
    <row r="116" spans="2:7" ht="19.8">
      <c r="B116" s="99"/>
      <c r="C116" s="86"/>
      <c r="D116" s="86"/>
      <c r="E116" s="86"/>
      <c r="F116" s="86"/>
      <c r="G116" s="86"/>
    </row>
    <row r="117" spans="2:7" ht="19.8">
      <c r="B117" s="99"/>
      <c r="C117" s="86"/>
      <c r="D117" s="86"/>
      <c r="E117" s="86"/>
      <c r="F117" s="86"/>
      <c r="G117" s="86"/>
    </row>
    <row r="118" spans="2:7" ht="19.8">
      <c r="B118" s="102" t="s">
        <v>312</v>
      </c>
      <c r="C118" s="86"/>
      <c r="D118" s="86"/>
      <c r="E118" s="86"/>
      <c r="F118" s="86"/>
      <c r="G118" s="86"/>
    </row>
    <row r="119" spans="2:7" ht="19.8">
      <c r="B119" s="103" t="s">
        <v>313</v>
      </c>
      <c r="C119" s="86"/>
      <c r="D119" s="86"/>
      <c r="E119" s="86"/>
      <c r="F119" s="86"/>
      <c r="G119" s="86"/>
    </row>
    <row r="120" spans="2:7" ht="19.8">
      <c r="B120" s="103" t="s">
        <v>314</v>
      </c>
      <c r="C120" s="86"/>
      <c r="D120" s="86"/>
      <c r="E120" s="86"/>
      <c r="F120" s="86"/>
      <c r="G120" s="86"/>
    </row>
    <row r="121" spans="2:7" ht="19.8">
      <c r="B121" s="103" t="s">
        <v>315</v>
      </c>
      <c r="C121" s="86"/>
      <c r="D121" s="86"/>
      <c r="E121" s="86"/>
      <c r="F121" s="86"/>
      <c r="G121" s="86"/>
    </row>
    <row r="122" spans="2:7" ht="19.8">
      <c r="B122" s="100" t="s">
        <v>316</v>
      </c>
      <c r="C122" s="86"/>
      <c r="D122" s="86"/>
      <c r="E122" s="86"/>
      <c r="F122" s="86"/>
      <c r="G122" s="86"/>
    </row>
    <row r="123" spans="2:7" ht="19.8">
      <c r="B123" s="103" t="s">
        <v>317</v>
      </c>
      <c r="C123" s="86"/>
      <c r="D123" s="86"/>
      <c r="E123" s="86"/>
      <c r="F123" s="86"/>
      <c r="G123" s="86"/>
    </row>
    <row r="124" spans="2:7" ht="19.8">
      <c r="B124" s="104" t="s">
        <v>318</v>
      </c>
      <c r="C124" s="86"/>
      <c r="D124" s="86"/>
      <c r="E124" s="86"/>
      <c r="F124" s="86"/>
      <c r="G124" s="86"/>
    </row>
    <row r="125" spans="2:7" ht="19.8">
      <c r="B125" s="104" t="s">
        <v>319</v>
      </c>
      <c r="C125" s="86"/>
      <c r="D125" s="86"/>
      <c r="E125" s="86"/>
      <c r="F125" s="86"/>
      <c r="G125" s="86"/>
    </row>
    <row r="126" spans="2:7" ht="19.8">
      <c r="B126" s="86"/>
      <c r="C126" s="86"/>
      <c r="D126" s="86"/>
      <c r="E126" s="86"/>
      <c r="F126" s="86"/>
      <c r="G126" s="86"/>
    </row>
    <row r="127" spans="2:7" ht="19.8">
      <c r="C127" s="101" t="s">
        <v>364</v>
      </c>
      <c r="D127" s="86"/>
      <c r="E127" s="86"/>
      <c r="F127" s="86"/>
      <c r="G127" s="86"/>
    </row>
    <row r="128" spans="2:7" ht="19.8">
      <c r="B128" s="86"/>
      <c r="C128" s="86"/>
      <c r="D128" s="86"/>
      <c r="E128" s="86"/>
      <c r="F128" s="86"/>
      <c r="G128" s="86"/>
    </row>
    <row r="129" spans="2:7" ht="20.399999999999999" thickBot="1">
      <c r="B129" s="90" t="s">
        <v>236</v>
      </c>
      <c r="C129" s="86"/>
      <c r="D129" s="86"/>
      <c r="E129" s="86"/>
      <c r="F129" s="86"/>
      <c r="G129" s="86"/>
    </row>
    <row r="130" spans="2:7" ht="19.8">
      <c r="B130" s="99"/>
      <c r="C130" s="86"/>
      <c r="D130" s="86"/>
      <c r="E130" s="86"/>
      <c r="F130" s="86"/>
      <c r="G130" s="86"/>
    </row>
    <row r="131" spans="2:7" ht="19.8">
      <c r="B131" s="99" t="s">
        <v>320</v>
      </c>
      <c r="C131" s="86"/>
      <c r="D131" s="86"/>
      <c r="E131" s="86"/>
      <c r="F131" s="86"/>
      <c r="G131" s="86"/>
    </row>
    <row r="132" spans="2:7" ht="19.8">
      <c r="B132" s="105" t="s">
        <v>321</v>
      </c>
      <c r="C132" s="86"/>
      <c r="D132" s="86"/>
      <c r="E132" s="86"/>
      <c r="F132" s="86"/>
      <c r="G132" s="86"/>
    </row>
    <row r="133" spans="2:7" ht="19.8">
      <c r="B133" s="99"/>
      <c r="C133" s="86"/>
      <c r="D133" s="86"/>
      <c r="E133" s="86"/>
      <c r="F133" s="86"/>
      <c r="G133" s="86"/>
    </row>
    <row r="134" spans="2:7" ht="19.8">
      <c r="B134" s="99" t="s">
        <v>322</v>
      </c>
      <c r="C134" s="86"/>
      <c r="D134" s="86"/>
      <c r="E134" s="86"/>
      <c r="F134" s="86"/>
      <c r="G134" s="86"/>
    </row>
    <row r="135" spans="2:7" ht="19.8">
      <c r="B135" s="99"/>
      <c r="C135" s="86"/>
      <c r="D135" s="86"/>
      <c r="E135" s="86"/>
      <c r="F135" s="86"/>
      <c r="G135" s="86"/>
    </row>
    <row r="136" spans="2:7" ht="19.8">
      <c r="B136" s="99"/>
      <c r="C136" s="86"/>
      <c r="D136" s="86"/>
      <c r="E136" s="86"/>
      <c r="F136" s="86"/>
      <c r="G136" s="86"/>
    </row>
    <row r="137" spans="2:7" ht="19.8">
      <c r="B137" s="100" t="s">
        <v>317</v>
      </c>
      <c r="C137" s="86"/>
      <c r="D137" s="86"/>
      <c r="E137" s="86"/>
      <c r="F137" s="86"/>
      <c r="G137" s="86"/>
    </row>
    <row r="138" spans="2:7" ht="19.8">
      <c r="B138" s="103" t="s">
        <v>323</v>
      </c>
      <c r="C138" s="86"/>
      <c r="D138" s="86"/>
      <c r="E138" s="86"/>
      <c r="F138" s="86"/>
      <c r="G138" s="86"/>
    </row>
    <row r="139" spans="2:7" ht="19.8">
      <c r="B139" s="103" t="s">
        <v>324</v>
      </c>
      <c r="C139" s="86"/>
      <c r="D139" s="86"/>
      <c r="E139" s="86"/>
      <c r="F139" s="86"/>
      <c r="G139" s="86"/>
    </row>
    <row r="140" spans="2:7" ht="19.8">
      <c r="B140" s="100" t="s">
        <v>325</v>
      </c>
      <c r="C140" s="86"/>
      <c r="D140" s="86"/>
      <c r="E140" s="86"/>
      <c r="F140" s="86"/>
      <c r="G140" s="86"/>
    </row>
    <row r="141" spans="2:7" ht="19.8">
      <c r="B141" s="103" t="s">
        <v>326</v>
      </c>
      <c r="C141" s="86"/>
      <c r="D141" s="86"/>
      <c r="E141" s="86"/>
      <c r="F141" s="86"/>
      <c r="G141" s="86"/>
    </row>
    <row r="142" spans="2:7" ht="19.8">
      <c r="B142" s="104" t="s">
        <v>327</v>
      </c>
      <c r="C142" s="86"/>
      <c r="D142" s="86"/>
      <c r="E142" s="86"/>
      <c r="F142" s="86"/>
      <c r="G142" s="86"/>
    </row>
    <row r="143" spans="2:7" ht="19.8">
      <c r="B143" s="104" t="s">
        <v>328</v>
      </c>
      <c r="C143" s="86"/>
      <c r="D143" s="86"/>
      <c r="E143" s="86"/>
      <c r="F143" s="86"/>
      <c r="G143" s="86"/>
    </row>
    <row r="144" spans="2:7" ht="19.8">
      <c r="B144" s="104" t="s">
        <v>329</v>
      </c>
      <c r="C144" s="86"/>
      <c r="D144" s="86"/>
      <c r="E144" s="86"/>
      <c r="F144" s="86"/>
      <c r="G144" s="86"/>
    </row>
    <row r="145" spans="2:7" ht="19.8">
      <c r="B145" s="104" t="s">
        <v>330</v>
      </c>
      <c r="C145" s="86"/>
      <c r="D145" s="86"/>
      <c r="E145" s="86"/>
      <c r="F145" s="86"/>
      <c r="G145" s="86"/>
    </row>
    <row r="146" spans="2:7" ht="19.8">
      <c r="B146" s="103" t="s">
        <v>331</v>
      </c>
      <c r="C146" s="86"/>
      <c r="D146" s="86"/>
      <c r="E146" s="86"/>
      <c r="F146" s="86"/>
      <c r="G146" s="86"/>
    </row>
    <row r="147" spans="2:7" ht="19.8">
      <c r="B147" s="103" t="s">
        <v>332</v>
      </c>
      <c r="C147" s="86"/>
      <c r="D147" s="86"/>
      <c r="E147" s="86"/>
      <c r="F147" s="86"/>
      <c r="G147" s="86"/>
    </row>
    <row r="148" spans="2:7" ht="19.8">
      <c r="B148" s="86"/>
      <c r="C148" s="86"/>
      <c r="D148" s="86"/>
      <c r="E148" s="86"/>
      <c r="F148" s="86"/>
      <c r="G148" s="86"/>
    </row>
    <row r="149" spans="2:7" ht="19.8">
      <c r="B149" s="114" t="s">
        <v>371</v>
      </c>
      <c r="C149" s="86"/>
      <c r="D149" s="86"/>
      <c r="E149" s="86"/>
      <c r="F149" s="86"/>
      <c r="G149" s="86"/>
    </row>
    <row r="150" spans="2:7" ht="19.8">
      <c r="B150" s="86"/>
      <c r="C150" s="86"/>
      <c r="D150" s="86"/>
      <c r="E150" s="86"/>
      <c r="F150" s="86"/>
      <c r="G150" s="86"/>
    </row>
    <row r="151" spans="2:7" ht="20.399999999999999" thickBot="1">
      <c r="B151" s="90" t="s">
        <v>238</v>
      </c>
      <c r="C151" s="86"/>
      <c r="D151" s="86"/>
      <c r="E151" s="86"/>
      <c r="F151" s="86"/>
      <c r="G151" s="86"/>
    </row>
    <row r="152" spans="2:7" ht="19.8">
      <c r="B152" s="99"/>
      <c r="C152" s="86"/>
      <c r="D152" s="86"/>
      <c r="E152" s="86"/>
      <c r="F152" s="86"/>
      <c r="G152" s="86"/>
    </row>
    <row r="153" spans="2:7" ht="19.8">
      <c r="B153" s="106" t="s">
        <v>365</v>
      </c>
      <c r="C153" s="86"/>
      <c r="D153" s="86"/>
      <c r="E153" s="86"/>
      <c r="F153" s="86"/>
      <c r="G153" s="86"/>
    </row>
    <row r="154" spans="2:7" ht="19.8">
      <c r="B154" s="86"/>
      <c r="C154" s="86"/>
      <c r="D154" s="86"/>
      <c r="E154" s="86"/>
      <c r="F154" s="86"/>
      <c r="G154" s="86"/>
    </row>
    <row r="155" spans="2:7" ht="20.399999999999999" thickBot="1">
      <c r="B155" s="90" t="s">
        <v>234</v>
      </c>
      <c r="C155" s="86"/>
      <c r="D155" s="86"/>
      <c r="E155" s="86"/>
      <c r="F155" s="86"/>
      <c r="G155" s="86"/>
    </row>
    <row r="156" spans="2:7" ht="19.8">
      <c r="B156" s="99"/>
      <c r="C156" s="86"/>
      <c r="D156" s="86"/>
      <c r="E156" s="86"/>
      <c r="F156" s="86"/>
      <c r="G156" s="86"/>
    </row>
    <row r="157" spans="2:7" ht="19.8">
      <c r="B157" s="99" t="s">
        <v>333</v>
      </c>
      <c r="C157" s="86"/>
      <c r="D157" s="86"/>
      <c r="E157" s="86"/>
      <c r="F157" s="86"/>
      <c r="G157" s="86"/>
    </row>
    <row r="158" spans="2:7" ht="19.8">
      <c r="B158" s="100" t="s">
        <v>334</v>
      </c>
      <c r="C158" s="86"/>
      <c r="D158" s="86"/>
      <c r="E158" s="86"/>
      <c r="F158" s="86"/>
      <c r="G158" s="86"/>
    </row>
    <row r="159" spans="2:7" ht="19.8">
      <c r="B159" s="100" t="s">
        <v>335</v>
      </c>
      <c r="C159" s="86"/>
      <c r="D159" s="86"/>
      <c r="E159" s="86"/>
      <c r="F159" s="86"/>
      <c r="G159" s="86"/>
    </row>
    <row r="160" spans="2:7" ht="19.8">
      <c r="B160" s="86"/>
      <c r="C160" s="86"/>
      <c r="D160" s="86"/>
      <c r="E160" s="86"/>
      <c r="F160" s="86"/>
      <c r="G160" s="86"/>
    </row>
    <row r="161" spans="2:7" ht="20.399999999999999" thickBot="1">
      <c r="B161" s="90" t="s">
        <v>246</v>
      </c>
      <c r="C161" s="86"/>
      <c r="D161" s="86"/>
      <c r="E161" s="86"/>
      <c r="F161" s="86"/>
      <c r="G161" s="86"/>
    </row>
    <row r="162" spans="2:7" ht="19.8">
      <c r="B162" s="99"/>
      <c r="C162" s="86"/>
      <c r="D162" s="86"/>
      <c r="E162" s="86"/>
      <c r="F162" s="86"/>
      <c r="G162" s="86"/>
    </row>
    <row r="163" spans="2:7" ht="19.8">
      <c r="B163" s="99" t="s">
        <v>336</v>
      </c>
      <c r="C163" s="86"/>
      <c r="D163" s="86"/>
      <c r="E163" s="86"/>
      <c r="F163" s="86"/>
      <c r="G163" s="86"/>
    </row>
    <row r="164" spans="2:7" ht="19.8">
      <c r="B164" s="99"/>
      <c r="C164" s="86"/>
      <c r="D164" s="86"/>
      <c r="E164" s="86"/>
      <c r="F164" s="86"/>
      <c r="G164" s="86"/>
    </row>
    <row r="165" spans="2:7" ht="19.8">
      <c r="B165" s="99"/>
      <c r="C165" s="86"/>
      <c r="D165" s="86"/>
      <c r="E165" s="86"/>
      <c r="F165" s="86"/>
      <c r="G165" s="86"/>
    </row>
    <row r="166" spans="2:7" ht="19.8">
      <c r="B166" s="100" t="s">
        <v>337</v>
      </c>
      <c r="C166" s="86"/>
      <c r="D166" s="86"/>
      <c r="E166" s="86"/>
      <c r="F166" s="86"/>
      <c r="G166" s="86"/>
    </row>
    <row r="167" spans="2:7" ht="19.8">
      <c r="B167" s="103" t="s">
        <v>338</v>
      </c>
      <c r="C167" s="86"/>
      <c r="D167" s="86"/>
      <c r="E167" s="86"/>
      <c r="F167" s="86"/>
      <c r="G167" s="86"/>
    </row>
    <row r="168" spans="2:7" ht="19.8">
      <c r="B168" s="104" t="s">
        <v>339</v>
      </c>
      <c r="C168" s="86"/>
      <c r="D168" s="86"/>
      <c r="E168" s="86"/>
      <c r="F168" s="86"/>
      <c r="G168" s="86"/>
    </row>
    <row r="169" spans="2:7" ht="19.8">
      <c r="B169" s="104" t="s">
        <v>340</v>
      </c>
      <c r="C169" s="86"/>
      <c r="D169" s="86"/>
      <c r="E169" s="86"/>
      <c r="F169" s="86"/>
      <c r="G169" s="86"/>
    </row>
    <row r="170" spans="2:7" ht="19.8">
      <c r="B170" s="103" t="s">
        <v>341</v>
      </c>
      <c r="C170" s="86"/>
      <c r="D170" s="86"/>
      <c r="E170" s="86"/>
      <c r="F170" s="86"/>
      <c r="G170" s="86"/>
    </row>
    <row r="171" spans="2:7" ht="19.8">
      <c r="B171" s="104" t="s">
        <v>342</v>
      </c>
      <c r="C171" s="86"/>
      <c r="D171" s="86"/>
      <c r="E171" s="86"/>
      <c r="F171" s="86"/>
      <c r="G171" s="86"/>
    </row>
    <row r="172" spans="2:7" ht="19.8">
      <c r="B172" s="104" t="s">
        <v>343</v>
      </c>
      <c r="C172" s="86"/>
      <c r="D172" s="86"/>
      <c r="E172" s="86"/>
      <c r="F172" s="86"/>
      <c r="G172" s="86"/>
    </row>
    <row r="173" spans="2:7" ht="19.8">
      <c r="B173" s="103" t="s">
        <v>344</v>
      </c>
      <c r="C173" s="86"/>
      <c r="D173" s="86"/>
      <c r="E173" s="86"/>
      <c r="F173" s="86"/>
      <c r="G173" s="86"/>
    </row>
    <row r="174" spans="2:7" ht="19.8">
      <c r="B174" s="104" t="s">
        <v>345</v>
      </c>
      <c r="C174" s="86"/>
      <c r="D174" s="86"/>
      <c r="E174" s="86"/>
      <c r="F174" s="86"/>
      <c r="G174" s="86"/>
    </row>
    <row r="175" spans="2:7" ht="19.8">
      <c r="B175" s="104" t="s">
        <v>346</v>
      </c>
      <c r="C175" s="86"/>
      <c r="D175" s="86"/>
      <c r="E175" s="86"/>
      <c r="F175" s="86"/>
      <c r="G175" s="86"/>
    </row>
    <row r="176" spans="2:7" ht="19.8">
      <c r="B176" s="100" t="s">
        <v>347</v>
      </c>
      <c r="C176" s="86"/>
      <c r="D176" s="86"/>
      <c r="E176" s="86"/>
      <c r="F176" s="86"/>
      <c r="G176" s="86"/>
    </row>
    <row r="177" spans="2:7" ht="19.8">
      <c r="B177" s="103" t="s">
        <v>348</v>
      </c>
      <c r="C177" s="86"/>
      <c r="D177" s="86"/>
      <c r="E177" s="86"/>
      <c r="F177" s="86"/>
      <c r="G177" s="86"/>
    </row>
    <row r="178" spans="2:7" ht="19.8">
      <c r="B178" s="103" t="s">
        <v>349</v>
      </c>
      <c r="C178" s="86"/>
      <c r="D178" s="86"/>
      <c r="E178" s="86"/>
      <c r="F178" s="86"/>
      <c r="G178" s="86"/>
    </row>
    <row r="179" spans="2:7" ht="19.8">
      <c r="B179" s="100" t="s">
        <v>317</v>
      </c>
      <c r="C179" s="86"/>
      <c r="D179" s="86"/>
      <c r="E179" s="86"/>
      <c r="F179" s="86"/>
      <c r="G179" s="86"/>
    </row>
    <row r="180" spans="2:7" ht="19.8">
      <c r="B180" s="103" t="s">
        <v>350</v>
      </c>
      <c r="C180" s="86"/>
      <c r="D180" s="86"/>
      <c r="E180" s="86"/>
      <c r="F180" s="86"/>
      <c r="G180" s="86"/>
    </row>
    <row r="181" spans="2:7" ht="19.8">
      <c r="B181" s="103" t="s">
        <v>351</v>
      </c>
      <c r="C181" s="86"/>
      <c r="D181" s="86"/>
      <c r="E181" s="86"/>
      <c r="F181" s="86"/>
      <c r="G181" s="86"/>
    </row>
    <row r="182" spans="2:7" ht="19.8">
      <c r="B182" s="99"/>
      <c r="C182" s="86"/>
      <c r="D182" s="86"/>
      <c r="E182" s="86"/>
      <c r="F182" s="86"/>
      <c r="G182" s="86"/>
    </row>
    <row r="183" spans="2:7" ht="19.8">
      <c r="B183" s="99" t="s">
        <v>352</v>
      </c>
      <c r="C183" s="86"/>
      <c r="D183" s="86"/>
      <c r="E183" s="86"/>
      <c r="F183" s="86"/>
      <c r="G183" s="86"/>
    </row>
    <row r="184" spans="2:7" ht="19.8">
      <c r="B184" s="99"/>
      <c r="C184" s="86"/>
      <c r="D184" s="86"/>
      <c r="E184" s="86"/>
      <c r="F184" s="86"/>
      <c r="G184" s="86"/>
    </row>
    <row r="185" spans="2:7" ht="19.8">
      <c r="B185" s="99"/>
      <c r="C185" s="86"/>
      <c r="D185" s="86"/>
      <c r="E185" s="86"/>
      <c r="F185" s="86"/>
      <c r="G185" s="86"/>
    </row>
    <row r="186" spans="2:7" ht="19.8">
      <c r="B186" s="100" t="s">
        <v>353</v>
      </c>
      <c r="C186" s="86"/>
      <c r="D186" s="86"/>
      <c r="E186" s="86"/>
      <c r="F186" s="86"/>
      <c r="G186" s="86"/>
    </row>
    <row r="187" spans="2:7" ht="19.8">
      <c r="B187" s="99"/>
      <c r="C187" s="86"/>
      <c r="D187" s="86"/>
      <c r="E187" s="86"/>
      <c r="F187" s="86"/>
      <c r="G187" s="86"/>
    </row>
    <row r="188" spans="2:7" ht="19.8">
      <c r="B188" s="106" t="s">
        <v>366</v>
      </c>
      <c r="C188" s="86"/>
      <c r="D188" s="86"/>
      <c r="E188" s="86"/>
      <c r="F188" s="86"/>
      <c r="G188" s="86"/>
    </row>
    <row r="189" spans="2:7" ht="19.8">
      <c r="B189" s="99"/>
      <c r="C189" s="86"/>
      <c r="D189" s="86"/>
      <c r="E189" s="86"/>
      <c r="F189" s="86"/>
      <c r="G189" s="86"/>
    </row>
    <row r="190" spans="2:7" ht="19.8">
      <c r="B190" s="99"/>
      <c r="C190" s="86"/>
      <c r="D190" s="86"/>
      <c r="E190" s="86"/>
      <c r="F190" s="86"/>
      <c r="G190" s="86"/>
    </row>
    <row r="191" spans="2:7" ht="19.8">
      <c r="B191" s="100" t="s">
        <v>354</v>
      </c>
      <c r="C191" s="86"/>
      <c r="D191" s="86"/>
      <c r="E191" s="86"/>
      <c r="F191" s="86"/>
      <c r="G191" s="86"/>
    </row>
    <row r="192" spans="2:7" ht="19.8">
      <c r="B192" s="86"/>
      <c r="C192" s="86"/>
      <c r="D192" s="86"/>
      <c r="E192" s="86"/>
      <c r="F192" s="86"/>
      <c r="G192" s="86"/>
    </row>
    <row r="193" spans="2:7" ht="20.399999999999999" thickBot="1">
      <c r="B193" s="90" t="s">
        <v>264</v>
      </c>
      <c r="C193" s="86"/>
      <c r="D193" s="86"/>
      <c r="E193" s="86"/>
      <c r="F193" s="86"/>
      <c r="G193" s="86"/>
    </row>
    <row r="194" spans="2:7" ht="19.8">
      <c r="B194" s="99"/>
      <c r="C194" s="86"/>
      <c r="D194" s="86"/>
      <c r="E194" s="86"/>
      <c r="F194" s="86"/>
      <c r="G194" s="86"/>
    </row>
    <row r="195" spans="2:7" ht="19.8">
      <c r="B195" s="99" t="s">
        <v>355</v>
      </c>
      <c r="C195" s="86"/>
      <c r="D195" s="86"/>
      <c r="E195" s="86"/>
      <c r="F195" s="86"/>
      <c r="G195" s="86"/>
    </row>
    <row r="196" spans="2:7" ht="19.8">
      <c r="B196" s="100" t="s">
        <v>356</v>
      </c>
      <c r="C196" s="86"/>
      <c r="D196" s="86"/>
      <c r="E196" s="86"/>
      <c r="F196" s="86"/>
      <c r="G196" s="86"/>
    </row>
    <row r="197" spans="2:7" ht="19.8">
      <c r="B197" s="103" t="s">
        <v>357</v>
      </c>
      <c r="C197" s="86"/>
      <c r="D197" s="86"/>
      <c r="E197" s="86"/>
      <c r="F197" s="86"/>
      <c r="G197" s="86"/>
    </row>
    <row r="198" spans="2:7" ht="19.8">
      <c r="B198" s="100" t="s">
        <v>358</v>
      </c>
      <c r="C198" s="86"/>
      <c r="D198" s="86"/>
      <c r="E198" s="86"/>
      <c r="F198" s="86"/>
      <c r="G198" s="86"/>
    </row>
    <row r="199" spans="2:7" ht="19.8">
      <c r="B199" s="103" t="s">
        <v>359</v>
      </c>
      <c r="C199" s="86"/>
      <c r="D199" s="86"/>
      <c r="E199" s="86"/>
      <c r="F199" s="86"/>
      <c r="G199" s="86"/>
    </row>
    <row r="200" spans="2:7" ht="19.8">
      <c r="B200" s="86"/>
      <c r="C200" s="86"/>
      <c r="D200" s="86"/>
      <c r="E200" s="86"/>
      <c r="F200" s="86"/>
      <c r="G200" s="86"/>
    </row>
    <row r="201" spans="2:7" ht="20.399999999999999" thickBot="1">
      <c r="B201" s="90" t="s">
        <v>360</v>
      </c>
      <c r="C201" s="86"/>
      <c r="D201" s="86"/>
      <c r="E201" s="86"/>
      <c r="F201" s="86"/>
      <c r="G201" s="86"/>
    </row>
    <row r="202" spans="2:7" ht="19.8">
      <c r="B202" s="86"/>
      <c r="C202" s="86"/>
      <c r="D202" s="86"/>
      <c r="E202" s="86"/>
      <c r="F202" s="86"/>
      <c r="G202" s="86"/>
    </row>
    <row r="203" spans="2:7" ht="19.8">
      <c r="B203" s="86" t="s">
        <v>367</v>
      </c>
      <c r="C203" s="86"/>
      <c r="D203" s="86"/>
      <c r="E203" s="86"/>
      <c r="F203" s="86"/>
      <c r="G203" s="86"/>
    </row>
    <row r="204" spans="2:7" ht="19.8">
      <c r="B204" s="86"/>
      <c r="C204" s="86"/>
      <c r="D204" s="86"/>
      <c r="E204" s="86"/>
      <c r="F204" s="86"/>
      <c r="G204" s="86"/>
    </row>
    <row r="205" spans="2:7" ht="19.8">
      <c r="B205" s="86" t="s">
        <v>368</v>
      </c>
      <c r="C205" s="86"/>
      <c r="D205" s="86"/>
      <c r="E205" s="86"/>
      <c r="F205" s="86"/>
      <c r="G205" s="86"/>
    </row>
    <row r="206" spans="2:7" ht="19.8">
      <c r="B206" s="86"/>
      <c r="C206" s="86"/>
      <c r="D206" s="86"/>
      <c r="E206" s="86"/>
      <c r="F206" s="86"/>
      <c r="G206" s="86"/>
    </row>
    <row r="207" spans="2:7" ht="19.8">
      <c r="B207" s="101" t="s">
        <v>369</v>
      </c>
      <c r="C207" s="86"/>
      <c r="D207" s="86"/>
      <c r="E207" s="86"/>
      <c r="F207" s="86"/>
      <c r="G207" s="86"/>
    </row>
    <row r="208" spans="2:7" ht="19.8">
      <c r="B208" s="86"/>
      <c r="C208" s="86"/>
      <c r="D208" s="86"/>
      <c r="E208" s="86"/>
      <c r="F208" s="86"/>
      <c r="G208" s="86"/>
    </row>
    <row r="209" spans="2:7" ht="19.8">
      <c r="B209" s="86" t="s">
        <v>361</v>
      </c>
      <c r="C209" s="86"/>
      <c r="D209" s="86"/>
      <c r="E209" s="86"/>
      <c r="F209" s="86"/>
      <c r="G209" s="86"/>
    </row>
    <row r="210" spans="2:7" ht="19.8">
      <c r="B210" s="86"/>
      <c r="C210" s="86"/>
      <c r="D210" s="86"/>
      <c r="E210" s="86"/>
      <c r="F210" s="86"/>
      <c r="G210" s="86"/>
    </row>
    <row r="211" spans="2:7" ht="19.8">
      <c r="B211" s="86" t="s">
        <v>370</v>
      </c>
      <c r="C211" s="86"/>
      <c r="D211" s="86"/>
      <c r="E211" s="86"/>
      <c r="F211" s="86"/>
      <c r="G211" s="86"/>
    </row>
    <row r="212" spans="2:7" ht="19.8">
      <c r="B212" s="86"/>
      <c r="C212" s="86"/>
      <c r="D212" s="86"/>
      <c r="E212" s="86"/>
      <c r="F212" s="86"/>
      <c r="G212" s="86"/>
    </row>
    <row r="213" spans="2:7" ht="19.8">
      <c r="B213" s="86"/>
      <c r="C213" s="86"/>
      <c r="D213" s="86"/>
      <c r="E213" s="86"/>
      <c r="F213" s="86"/>
      <c r="G213" s="86"/>
    </row>
    <row r="214" spans="2:7" ht="19.8">
      <c r="B214" s="86"/>
      <c r="C214" s="86"/>
      <c r="D214" s="86"/>
      <c r="E214" s="86"/>
      <c r="F214" s="86"/>
      <c r="G214" s="86"/>
    </row>
    <row r="215" spans="2:7" ht="19.8">
      <c r="B215" s="86"/>
      <c r="C215" s="86"/>
      <c r="D215" s="86"/>
      <c r="E215" s="86"/>
      <c r="F215" s="86"/>
      <c r="G215" s="86"/>
    </row>
    <row r="216" spans="2:7" ht="19.8">
      <c r="B216" s="86"/>
      <c r="C216" s="86"/>
      <c r="D216" s="86"/>
      <c r="E216" s="86"/>
      <c r="F216" s="86"/>
      <c r="G216" s="86"/>
    </row>
    <row r="217" spans="2:7" ht="19.8">
      <c r="B217" s="86"/>
      <c r="C217" s="86"/>
      <c r="D217" s="86"/>
      <c r="E217" s="86"/>
      <c r="F217" s="86"/>
      <c r="G217" s="86"/>
    </row>
    <row r="218" spans="2:7" ht="19.8">
      <c r="B218" s="86"/>
      <c r="C218" s="86"/>
      <c r="D218" s="86"/>
      <c r="E218" s="86"/>
      <c r="F218" s="86"/>
      <c r="G218" s="86"/>
    </row>
    <row r="219" spans="2:7" ht="19.8">
      <c r="B219" s="86"/>
      <c r="C219" s="86"/>
      <c r="D219" s="86"/>
      <c r="E219" s="86"/>
      <c r="F219" s="86"/>
      <c r="G219" s="86"/>
    </row>
    <row r="220" spans="2:7" ht="19.8">
      <c r="B220" s="86"/>
      <c r="C220" s="86"/>
      <c r="D220" s="86"/>
      <c r="E220" s="86"/>
      <c r="F220" s="86"/>
      <c r="G220" s="86"/>
    </row>
    <row r="221" spans="2:7" ht="19.8">
      <c r="B221" s="86"/>
      <c r="C221" s="86"/>
      <c r="D221" s="86"/>
      <c r="E221" s="86"/>
      <c r="F221" s="86"/>
      <c r="G221" s="86"/>
    </row>
    <row r="222" spans="2:7" ht="19.8">
      <c r="B222" s="86"/>
      <c r="C222" s="86"/>
      <c r="D222" s="86"/>
      <c r="E222" s="86"/>
      <c r="F222" s="86"/>
      <c r="G222" s="86"/>
    </row>
    <row r="223" spans="2:7" ht="19.8">
      <c r="B223" s="86"/>
      <c r="C223" s="86"/>
      <c r="D223" s="86"/>
      <c r="E223" s="86"/>
      <c r="F223" s="86"/>
      <c r="G223" s="86"/>
    </row>
    <row r="224" spans="2:7" ht="19.8">
      <c r="B224" s="86"/>
      <c r="C224" s="86"/>
      <c r="D224" s="86"/>
      <c r="E224" s="86"/>
      <c r="F224" s="86"/>
      <c r="G224" s="86"/>
    </row>
    <row r="225" spans="2:7" ht="19.8">
      <c r="B225" s="86"/>
      <c r="C225" s="86"/>
      <c r="D225" s="86"/>
      <c r="E225" s="86"/>
      <c r="F225" s="86"/>
      <c r="G225" s="86"/>
    </row>
    <row r="226" spans="2:7" ht="19.8">
      <c r="B226" s="86"/>
      <c r="C226" s="86"/>
      <c r="D226" s="86"/>
      <c r="E226" s="86"/>
      <c r="F226" s="86"/>
      <c r="G226" s="86"/>
    </row>
    <row r="227" spans="2:7" ht="19.8">
      <c r="B227" s="86"/>
      <c r="C227" s="86"/>
      <c r="D227" s="86"/>
      <c r="E227" s="86"/>
      <c r="F227" s="86"/>
      <c r="G227" s="86"/>
    </row>
    <row r="228" spans="2:7" ht="19.8">
      <c r="B228" s="86"/>
      <c r="C228" s="86"/>
      <c r="D228" s="86"/>
      <c r="E228" s="86"/>
      <c r="F228" s="86"/>
      <c r="G228" s="86"/>
    </row>
    <row r="229" spans="2:7" ht="19.8">
      <c r="B229" s="86"/>
      <c r="C229" s="86"/>
      <c r="D229" s="86"/>
      <c r="E229" s="86"/>
      <c r="F229" s="86"/>
      <c r="G229" s="86"/>
    </row>
    <row r="230" spans="2:7" ht="19.8">
      <c r="B230" s="86"/>
      <c r="C230" s="86"/>
      <c r="D230" s="86"/>
      <c r="E230" s="86"/>
      <c r="F230" s="86"/>
      <c r="G230" s="86"/>
    </row>
    <row r="231" spans="2:7" ht="19.8">
      <c r="B231" s="86"/>
      <c r="C231" s="86"/>
      <c r="D231" s="86"/>
      <c r="E231" s="86"/>
      <c r="F231" s="86"/>
      <c r="G231" s="86"/>
    </row>
    <row r="232" spans="2:7" ht="19.8">
      <c r="B232" s="86"/>
      <c r="C232" s="86"/>
      <c r="D232" s="86"/>
      <c r="E232" s="86"/>
      <c r="F232" s="86"/>
      <c r="G232" s="86"/>
    </row>
    <row r="233" spans="2:7" ht="19.8">
      <c r="B233" s="86"/>
      <c r="C233" s="86"/>
      <c r="D233" s="86"/>
      <c r="E233" s="86"/>
      <c r="F233" s="86"/>
      <c r="G233" s="86"/>
    </row>
    <row r="234" spans="2:7" ht="19.8">
      <c r="B234" s="86"/>
      <c r="C234" s="86"/>
      <c r="D234" s="86"/>
      <c r="E234" s="86"/>
      <c r="F234" s="86"/>
      <c r="G234" s="86"/>
    </row>
    <row r="235" spans="2:7" ht="19.8">
      <c r="B235" s="86"/>
      <c r="C235" s="86"/>
      <c r="D235" s="86"/>
      <c r="E235" s="86"/>
      <c r="F235" s="86"/>
      <c r="G235" s="86"/>
    </row>
    <row r="236" spans="2:7" ht="19.8">
      <c r="B236" s="86"/>
      <c r="C236" s="86"/>
      <c r="D236" s="86"/>
      <c r="E236" s="86"/>
      <c r="F236" s="86"/>
      <c r="G236" s="86"/>
    </row>
    <row r="237" spans="2:7" ht="19.8">
      <c r="B237" s="86"/>
      <c r="C237" s="86"/>
      <c r="D237" s="86"/>
      <c r="E237" s="86"/>
      <c r="F237" s="86"/>
      <c r="G237" s="86"/>
    </row>
    <row r="238" spans="2:7" ht="19.8">
      <c r="B238" s="86"/>
      <c r="C238" s="86"/>
      <c r="D238" s="86"/>
      <c r="E238" s="86"/>
      <c r="F238" s="86"/>
      <c r="G238" s="86"/>
    </row>
    <row r="239" spans="2:7" ht="19.8">
      <c r="B239" s="86"/>
      <c r="C239" s="86"/>
      <c r="D239" s="86"/>
      <c r="E239" s="86"/>
      <c r="F239" s="86"/>
      <c r="G239" s="86"/>
    </row>
    <row r="240" spans="2:7" ht="19.8">
      <c r="B240" s="86"/>
      <c r="C240" s="86"/>
      <c r="D240" s="86"/>
      <c r="E240" s="86"/>
      <c r="F240" s="86"/>
      <c r="G240" s="86"/>
    </row>
    <row r="241" spans="2:7" ht="19.8">
      <c r="B241" s="86"/>
      <c r="C241" s="86"/>
      <c r="D241" s="86"/>
      <c r="E241" s="86"/>
      <c r="F241" s="86"/>
      <c r="G241" s="86"/>
    </row>
    <row r="242" spans="2:7" ht="19.8">
      <c r="B242" s="86"/>
      <c r="C242" s="86"/>
      <c r="D242" s="86"/>
      <c r="E242" s="86"/>
      <c r="F242" s="86"/>
      <c r="G242" s="86"/>
    </row>
    <row r="243" spans="2:7" ht="19.8">
      <c r="B243" s="86"/>
      <c r="C243" s="86"/>
      <c r="D243" s="86"/>
      <c r="E243" s="86"/>
      <c r="F243" s="86"/>
      <c r="G243" s="86"/>
    </row>
    <row r="244" spans="2:7" ht="19.8">
      <c r="B244" s="86"/>
      <c r="C244" s="86"/>
      <c r="D244" s="86"/>
      <c r="E244" s="86"/>
      <c r="F244" s="86"/>
      <c r="G244" s="86"/>
    </row>
    <row r="245" spans="2:7" ht="19.8">
      <c r="B245" s="86"/>
      <c r="C245" s="86"/>
      <c r="D245" s="86"/>
      <c r="E245" s="86"/>
      <c r="F245" s="86"/>
      <c r="G245" s="86"/>
    </row>
    <row r="246" spans="2:7" ht="19.8">
      <c r="B246" s="86"/>
      <c r="C246" s="86"/>
      <c r="D246" s="86"/>
      <c r="E246" s="86"/>
      <c r="F246" s="86"/>
      <c r="G246" s="86"/>
    </row>
    <row r="247" spans="2:7" ht="19.8">
      <c r="B247" s="86"/>
      <c r="C247" s="86"/>
      <c r="D247" s="86"/>
      <c r="E247" s="86"/>
      <c r="F247" s="86"/>
      <c r="G247" s="86"/>
    </row>
    <row r="248" spans="2:7" ht="19.8">
      <c r="B248" s="86"/>
      <c r="C248" s="86"/>
      <c r="D248" s="86"/>
      <c r="E248" s="86"/>
      <c r="F248" s="86"/>
      <c r="G248" s="86"/>
    </row>
    <row r="249" spans="2:7" ht="19.8">
      <c r="B249" s="86"/>
      <c r="C249" s="86"/>
      <c r="D249" s="86"/>
      <c r="E249" s="86"/>
      <c r="F249" s="86"/>
      <c r="G249" s="86"/>
    </row>
    <row r="250" spans="2:7" ht="19.8">
      <c r="B250" s="86"/>
      <c r="C250" s="86"/>
      <c r="D250" s="86"/>
      <c r="E250" s="86"/>
      <c r="F250" s="86"/>
      <c r="G250" s="86"/>
    </row>
    <row r="251" spans="2:7" ht="19.8">
      <c r="B251" s="86"/>
      <c r="C251" s="86"/>
      <c r="D251" s="86"/>
      <c r="E251" s="86"/>
      <c r="F251" s="86"/>
      <c r="G251" s="86"/>
    </row>
    <row r="252" spans="2:7" ht="19.8">
      <c r="B252" s="86"/>
      <c r="C252" s="86"/>
      <c r="D252" s="86"/>
      <c r="E252" s="86"/>
      <c r="F252" s="86"/>
      <c r="G252" s="86"/>
    </row>
    <row r="253" spans="2:7" ht="19.8">
      <c r="B253" s="86"/>
      <c r="C253" s="86"/>
      <c r="D253" s="86"/>
      <c r="E253" s="86"/>
      <c r="F253" s="86"/>
      <c r="G253" s="86"/>
    </row>
    <row r="254" spans="2:7" ht="19.8">
      <c r="B254" s="86"/>
      <c r="C254" s="86"/>
      <c r="D254" s="86"/>
      <c r="E254" s="86"/>
      <c r="F254" s="86"/>
      <c r="G254" s="86"/>
    </row>
    <row r="255" spans="2:7" ht="19.8">
      <c r="B255" s="86"/>
      <c r="C255" s="86"/>
      <c r="D255" s="86"/>
      <c r="E255" s="86"/>
      <c r="F255" s="86"/>
      <c r="G255" s="86"/>
    </row>
    <row r="256" spans="2:7" ht="19.8">
      <c r="B256" s="86"/>
      <c r="C256" s="86"/>
      <c r="D256" s="86"/>
      <c r="E256" s="86"/>
      <c r="F256" s="86"/>
      <c r="G256" s="86"/>
    </row>
    <row r="257" spans="2:7" ht="19.8">
      <c r="B257" s="86"/>
      <c r="C257" s="86"/>
      <c r="D257" s="86"/>
      <c r="E257" s="86"/>
      <c r="F257" s="86"/>
      <c r="G257" s="86"/>
    </row>
    <row r="258" spans="2:7" ht="19.8">
      <c r="B258" s="86"/>
      <c r="C258" s="86"/>
      <c r="D258" s="86"/>
      <c r="E258" s="86"/>
      <c r="F258" s="86"/>
      <c r="G258" s="86"/>
    </row>
    <row r="259" spans="2:7" ht="19.8">
      <c r="B259" s="86"/>
      <c r="C259" s="86"/>
      <c r="D259" s="86"/>
      <c r="E259" s="86"/>
      <c r="F259" s="86"/>
      <c r="G259" s="86"/>
    </row>
    <row r="260" spans="2:7" ht="19.8">
      <c r="B260" s="86"/>
      <c r="C260" s="86"/>
      <c r="D260" s="86"/>
      <c r="E260" s="86"/>
      <c r="F260" s="86"/>
      <c r="G260" s="86"/>
    </row>
    <row r="261" spans="2:7" ht="19.8">
      <c r="B261" s="86"/>
      <c r="C261" s="86"/>
      <c r="D261" s="86"/>
      <c r="E261" s="86"/>
      <c r="F261" s="86"/>
      <c r="G261" s="86"/>
    </row>
    <row r="262" spans="2:7" ht="19.8">
      <c r="B262" s="86"/>
      <c r="C262" s="86"/>
      <c r="D262" s="86"/>
      <c r="E262" s="86"/>
      <c r="F262" s="86"/>
      <c r="G262" s="86"/>
    </row>
    <row r="263" spans="2:7" ht="19.8">
      <c r="B263" s="86"/>
      <c r="C263" s="86"/>
      <c r="D263" s="86"/>
      <c r="E263" s="86"/>
      <c r="F263" s="86"/>
      <c r="G263" s="86"/>
    </row>
    <row r="264" spans="2:7" ht="19.8">
      <c r="B264" s="86"/>
      <c r="C264" s="86"/>
      <c r="D264" s="86"/>
      <c r="E264" s="86"/>
      <c r="F264" s="86"/>
      <c r="G264" s="86"/>
    </row>
    <row r="265" spans="2:7" ht="19.8">
      <c r="B265" s="86"/>
      <c r="C265" s="86"/>
      <c r="D265" s="86"/>
      <c r="E265" s="86"/>
      <c r="F265" s="86"/>
      <c r="G265" s="86"/>
    </row>
    <row r="266" spans="2:7" ht="19.8">
      <c r="B266" s="86"/>
      <c r="C266" s="86"/>
      <c r="D266" s="86"/>
      <c r="E266" s="86"/>
      <c r="F266" s="86"/>
      <c r="G266" s="86"/>
    </row>
    <row r="267" spans="2:7" ht="19.8">
      <c r="B267" s="86"/>
      <c r="C267" s="86"/>
      <c r="D267" s="86"/>
      <c r="E267" s="86"/>
      <c r="F267" s="86"/>
      <c r="G267" s="86"/>
    </row>
    <row r="268" spans="2:7" ht="19.8">
      <c r="B268" s="86"/>
      <c r="C268" s="86"/>
      <c r="D268" s="86"/>
      <c r="E268" s="86"/>
      <c r="F268" s="86"/>
      <c r="G268" s="86"/>
    </row>
    <row r="269" spans="2:7" ht="19.8">
      <c r="B269" s="86"/>
      <c r="C269" s="86"/>
      <c r="D269" s="86"/>
      <c r="E269" s="86"/>
      <c r="F269" s="86"/>
      <c r="G269" s="86"/>
    </row>
    <row r="270" spans="2:7" ht="19.8">
      <c r="B270" s="86"/>
      <c r="C270" s="86"/>
      <c r="D270" s="86"/>
      <c r="E270" s="86"/>
      <c r="F270" s="86"/>
      <c r="G270" s="86"/>
    </row>
    <row r="271" spans="2:7" ht="19.8">
      <c r="B271" s="86"/>
      <c r="C271" s="86"/>
      <c r="D271" s="86"/>
      <c r="E271" s="86"/>
      <c r="F271" s="86"/>
      <c r="G271" s="86"/>
    </row>
    <row r="272" spans="2:7" ht="19.8">
      <c r="B272" s="86"/>
      <c r="C272" s="86"/>
      <c r="D272" s="86"/>
      <c r="E272" s="86"/>
      <c r="F272" s="86"/>
      <c r="G272" s="86"/>
    </row>
    <row r="273" spans="2:7" ht="19.8">
      <c r="B273" s="86"/>
      <c r="C273" s="86"/>
      <c r="D273" s="86"/>
      <c r="E273" s="86"/>
      <c r="F273" s="86"/>
      <c r="G273" s="86"/>
    </row>
    <row r="274" spans="2:7" ht="19.8">
      <c r="B274" s="86"/>
      <c r="C274" s="86"/>
      <c r="D274" s="86"/>
      <c r="E274" s="86"/>
      <c r="F274" s="86"/>
      <c r="G274" s="86"/>
    </row>
  </sheetData>
  <mergeCells count="47">
    <mergeCell ref="B79:B80"/>
    <mergeCell ref="C79:C80"/>
    <mergeCell ref="D79:D80"/>
    <mergeCell ref="B87:B88"/>
    <mergeCell ref="C87:C88"/>
    <mergeCell ref="D87:D88"/>
    <mergeCell ref="B81:B82"/>
    <mergeCell ref="D81:D82"/>
    <mergeCell ref="B83:B84"/>
    <mergeCell ref="D83:D84"/>
    <mergeCell ref="B85:B86"/>
    <mergeCell ref="D85:D86"/>
    <mergeCell ref="D71:D72"/>
    <mergeCell ref="B75:B76"/>
    <mergeCell ref="D75:D76"/>
    <mergeCell ref="B77:B78"/>
    <mergeCell ref="D77:D78"/>
    <mergeCell ref="E28:E29"/>
    <mergeCell ref="F28:F29"/>
    <mergeCell ref="B73:B74"/>
    <mergeCell ref="C73:C74"/>
    <mergeCell ref="D73:D74"/>
    <mergeCell ref="B62:B63"/>
    <mergeCell ref="C62:C63"/>
    <mergeCell ref="D62:D63"/>
    <mergeCell ref="B64:B66"/>
    <mergeCell ref="D64:D66"/>
    <mergeCell ref="B67:B68"/>
    <mergeCell ref="D67:D68"/>
    <mergeCell ref="B69:B70"/>
    <mergeCell ref="D69:D70"/>
    <mergeCell ref="B71:B72"/>
    <mergeCell ref="C71:C72"/>
    <mergeCell ref="B60:B61"/>
    <mergeCell ref="D60:D61"/>
    <mergeCell ref="B23:B24"/>
    <mergeCell ref="C23:C24"/>
    <mergeCell ref="D23:D24"/>
    <mergeCell ref="B28:B29"/>
    <mergeCell ref="C28:C29"/>
    <mergeCell ref="D28:D29"/>
    <mergeCell ref="E23:E24"/>
    <mergeCell ref="F23:F24"/>
    <mergeCell ref="B25:B27"/>
    <mergeCell ref="C25:C27"/>
    <mergeCell ref="D25:D27"/>
    <mergeCell ref="E25:E27"/>
  </mergeCells>
  <phoneticPr fontId="2"/>
  <hyperlinks>
    <hyperlink ref="B8" r:id="rId1" location="%E6%97%A9%E8%A6%8B%E8%A1%A8" display="https://qiita.com/qiita_kuru/items/d9782185652351c78aac - %E6%97%A9%E8%A6%8B%E8%A1%A8" xr:uid="{BE3A7E1E-4396-4A3C-A8B4-825C1FEE3202}"/>
    <hyperlink ref="B10" r:id="rId2" location="%E6%A6%82%E8%A6%81" display="https://qiita.com/qiita_kuru/items/d9782185652351c78aac - %E6%A6%82%E8%A6%81" xr:uid="{231D7C09-5B4E-496D-A685-37F1A54630EF}"/>
    <hyperlink ref="B13" r:id="rId3" display="https://ja.wikipedia.org/wiki/%E4%BA%8C%E9%A0%85%E5%88%86%E5%B8%83" xr:uid="{AB9EF730-CEC7-46E1-A93C-13955A78AD2B}"/>
    <hyperlink ref="B14" r:id="rId4" display="https://ja.wikipedia.org/wiki/%E5%B9%BE%E4%BD%95%E5%88%86%E5%B8%83" xr:uid="{079628C8-1A90-40D4-9D83-707B8420C8EC}"/>
    <hyperlink ref="B15" r:id="rId5" display="https://ja.wikipedia.org/wiki/%E8%B6%85%E5%B9%BE%E4%BD%95%E5%88%86%E5%B8%83" xr:uid="{D6E18B15-B49E-4CB0-9F45-8C66255DF018}"/>
    <hyperlink ref="B16" r:id="rId6" display="https://ja.wikipedia.org/wiki/%E8%B2%A0%E3%81%AE%E4%BA%8C%E9%A0%85%E5%88%86%E5%B8%83" xr:uid="{79D0A286-F549-4DCB-B00C-38C9CF5B51F0}"/>
    <hyperlink ref="B17" r:id="rId7" display="https://ja.wikipedia.org/wiki/%E5%A4%9A%E9%A0%85%E5%88%86%E5%B8%83" xr:uid="{B390DCE7-747E-4372-8805-404A45DB9321}"/>
    <hyperlink ref="B18" r:id="rId8" display="https://ja.wikipedia.org/wiki/%E3%83%9D%E3%82%A2%E3%82%BD%E3%83%B3%E5%88%86%E5%B8%83" xr:uid="{1083A7BA-4278-4327-8CF2-AF4E9A2CC95A}"/>
    <hyperlink ref="B19" r:id="rId9" display="https://ja.wikipedia.org/wiki/%E6%8C%87%E6%95%B0%E5%88%86%E5%B8%83" xr:uid="{946A98AA-B0F3-4CF7-9D2F-DB65E0C89756}"/>
    <hyperlink ref="B20" r:id="rId10" display="https://ja.wikipedia.org/wiki/%E3%82%AC%E3%83%B3%E3%83%9E%E5%88%86%E5%B8%83" xr:uid="{2AFD1901-D446-4BAD-91DC-8292916EBF1C}"/>
    <hyperlink ref="B21" r:id="rId11" display="https://ja.wikipedia.org/wiki/%E3%83%AF%E3%82%A4%E3%83%96%E3%83%AB%E5%88%86%E5%B8%83" xr:uid="{24079F17-DD0D-41D6-A351-15559E9BB20C}"/>
    <hyperlink ref="B22" r:id="rId12" display="https://ja.wikipedia.org/wiki/%E3%83%99%E3%83%BC%E3%82%BF%E5%88%86%E5%B8%83" xr:uid="{6265F512-E119-489B-AFED-E54CA481EA13}"/>
    <hyperlink ref="B23" r:id="rId13" display="https://ja.wikipedia.org/wiki/%E3%83%87%E3%82%A3%E3%83%AA%E3%82%AF%E3%83%AC%E5%88%86%E5%B8%83" xr:uid="{3AC7E063-EFEA-4638-8CB9-4CCBDB544A23}"/>
    <hyperlink ref="B25" r:id="rId14" display="https://ja.wikipedia.org/wiki/%E6%AD%A3%E8%A6%8F%E5%88%86%E5%B8%83" xr:uid="{8A83F9B6-BBB2-4CCE-81F7-B51230D922EC}"/>
    <hyperlink ref="B28" r:id="rId15" display="https://ja.wikipedia.org/wiki/%E5%AF%BE%E6%95%B0%E6%AD%A3%E8%A6%8F%E5%88%86%E5%B8%83" xr:uid="{DAE076BB-CE6A-499D-B3E9-E23F678974A5}"/>
    <hyperlink ref="B30" r:id="rId16" display="https://ja.wikipedia.org/wiki/%E3%82%AB%E3%82%A4%E4%BA%8C%E4%B9%97%E5%88%86%E5%B8%83" xr:uid="{4B2BD800-FD8E-4F7D-885F-D6CBB18CF8C7}"/>
    <hyperlink ref="B57" r:id="rId17" location="%E3%83%91%E3%83%A9%E3%83%A1%E3%83%BC%E3%82%BF" display="https://qiita.com/qiita_kuru/items/d9782185652351c78aac - %E3%83%91%E3%83%A9%E3%83%A1%E3%83%BC%E3%82%BF" xr:uid="{9E37D67B-D4A9-4217-8559-C48CC3F84912}"/>
    <hyperlink ref="B90" r:id="rId18" location="%E9%96%A2%E4%BF%82%E6%80%A7" display="https://qiita.com/qiita_kuru/items/d9782185652351c78aac - %E9%96%A2%E4%BF%82%E6%80%A7" xr:uid="{C88CEBE2-D44C-461E-A753-D5C38878DDEF}"/>
    <hyperlink ref="B94" r:id="rId19" location="%E8%A3%9C%E8%B6%B3" display="https://qiita.com/qiita_kuru/items/d9782185652351c78aac - %E8%A3%9C%E8%B6%B3" xr:uid="{16CF21F0-EC62-4845-8B25-7AE549016BDE}"/>
    <hyperlink ref="B96" r:id="rId20" location="%E8%B6%85%E5%B9%BE%E4%BD%95%E5%88%86%E5%B8%83" display="https://qiita.com/qiita_kuru/items/d9782185652351c78aac - %E8%B6%85%E5%B9%BE%E4%BD%95%E5%88%86%E5%B8%83" xr:uid="{E72B8D53-9AC7-44A0-B982-8AD971499002}"/>
    <hyperlink ref="B103" r:id="rId21" location="%E8%B2%A0%E3%81%AE%E4%BA%8C%E9%A0%85%E5%88%86%E5%B8%83" display="https://qiita.com/qiita_kuru/items/d9782185652351c78aac - %E8%B2%A0%E3%81%AE%E4%BA%8C%E9%A0%85%E5%88%86%E5%B8%83" xr:uid="{034FA539-D0DB-4EF9-8D29-912E71D4E738}"/>
    <hyperlink ref="B129" r:id="rId22" location="%E3%83%9D%E3%82%A2%E3%82%BD%E3%83%B3%E5%88%86%E5%B8%83" display="https://qiita.com/qiita_kuru/items/d9782185652351c78aac - %E3%83%9D%E3%82%A2%E3%82%BD%E3%83%B3%E5%88%86%E5%B8%83" xr:uid="{8E01CF4E-FDD4-4E7F-A7A3-82B5E8C6AD92}"/>
    <hyperlink ref="B132" r:id="rId23" display="https://ja.wikipedia.org/wiki/M/M/1_%E5%BE%85%E3%81%A1%E8%A1%8C%E5%88%97" xr:uid="{538B3C43-1C48-4B2F-A529-8E078320E0D2}"/>
    <hyperlink ref="B151" r:id="rId24" location="%E3%82%AC%E3%83%B3%E3%83%9E%E5%88%86%E5%B8%83" display="https://qiita.com/qiita_kuru/items/d9782185652351c78aac - %E3%82%AC%E3%83%B3%E3%83%9E%E5%88%86%E5%B8%83" xr:uid="{24E95562-339F-4AE1-917A-5FD1DBA90AF9}"/>
    <hyperlink ref="B153" r:id="rId25" display="https://ja.wikipedia.org/wiki/%E3%82%A2%E3%83%BC%E3%83%A9%E3%83%B3%E5%88%86%E5%B8%83" xr:uid="{D020C98A-DD86-40FF-9E18-7395DD3D3AD9}"/>
    <hyperlink ref="B155" r:id="rId26" location="%E3%83%87%E3%82%A3%E3%83%AA%E3%82%AF%E3%83%AC%E5%88%86%E5%B8%83" display="https://qiita.com/qiita_kuru/items/d9782185652351c78aac - %E3%83%87%E3%82%A3%E3%83%AA%E3%82%AF%E3%83%AC%E5%88%86%E5%B8%83" xr:uid="{44D6FE49-7461-40B2-B6E0-898150925C11}"/>
    <hyperlink ref="B161" r:id="rId27" location="%E3%83%AF%E3%82%A4%E3%83%96%E3%83%AB%E5%88%86%E5%B8%83" display="https://qiita.com/qiita_kuru/items/d9782185652351c78aac - %E3%83%AF%E3%82%A4%E3%83%96%E3%83%AB%E5%88%86%E5%B8%83" xr:uid="{F2663995-AD36-4228-A961-67D23DA8DEF4}"/>
    <hyperlink ref="B188" r:id="rId28" display="https://ja.wikipedia.org/wiki/%E3%83%AC%E3%82%A4%E3%83%AA%E3%83%BC%E5%88%86%E5%B8%83" xr:uid="{04B2BC18-6CDC-4EE5-A8F4-1E423CCAB56F}"/>
    <hyperlink ref="B193" r:id="rId29" location="%CF%872%E5%88%86%E5%B8%83" display="https://qiita.com/qiita_kuru/items/d9782185652351c78aac - %CF%872%E5%88%86%E5%B8%83" xr:uid="{73AD33CD-EC5E-4EDA-B27D-BE150FBA7FD9}"/>
    <hyperlink ref="B201" r:id="rId30" location="%E5%85%B1%E5%BD%B9%E4%BA%8B%E5%89%8D%E5%88%86%E5%B8%83" display="https://qiita.com/qiita_kuru/items/d9782185652351c78aac - %E5%85%B1%E5%BD%B9%E4%BA%8B%E5%89%8D%E5%88%86%E5%B8%83" xr:uid="{AE2DF3B6-B69D-4D2D-B30C-BEBEDCBF0E1D}"/>
  </hyperlinks>
  <pageMargins left="0.7" right="0.7" top="0.75" bottom="0.75" header="0.3" footer="0.3"/>
  <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AFC1-AF00-469A-8701-AEB6BCB5D974}">
  <dimension ref="A1:B90"/>
  <sheetViews>
    <sheetView topLeftCell="A52" zoomScale="62" zoomScaleNormal="62" workbookViewId="0">
      <selection activeCell="G65" sqref="G65"/>
    </sheetView>
  </sheetViews>
  <sheetFormatPr defaultRowHeight="18"/>
  <cols>
    <col min="2" max="2" width="94.8984375" customWidth="1"/>
  </cols>
  <sheetData>
    <row r="1" spans="1:2" ht="22.2">
      <c r="A1" s="118" t="s">
        <v>394</v>
      </c>
    </row>
    <row r="2" spans="1:2" ht="134.4" customHeight="1">
      <c r="B2" s="115" t="s">
        <v>386</v>
      </c>
    </row>
    <row r="3" spans="1:2" ht="178.8" customHeight="1">
      <c r="B3" s="115" t="s">
        <v>387</v>
      </c>
    </row>
    <row r="4" spans="1:2" ht="60" customHeight="1">
      <c r="B4" s="115" t="s">
        <v>388</v>
      </c>
    </row>
    <row r="5" spans="1:2" ht="44.4" customHeight="1">
      <c r="B5" s="115" t="s">
        <v>389</v>
      </c>
    </row>
    <row r="6" spans="1:2" ht="137.4" customHeight="1">
      <c r="B6" s="116" t="s">
        <v>390</v>
      </c>
    </row>
    <row r="18" spans="2:2" ht="22.2">
      <c r="B18" s="118" t="s">
        <v>391</v>
      </c>
    </row>
    <row r="20" spans="2:2" ht="64.8">
      <c r="B20" s="117" t="s">
        <v>395</v>
      </c>
    </row>
    <row r="22" spans="2:2" ht="126">
      <c r="B22" s="85" t="s">
        <v>392</v>
      </c>
    </row>
    <row r="24" spans="2:2" ht="180">
      <c r="B24" s="85" t="s">
        <v>393</v>
      </c>
    </row>
    <row r="26" spans="2:2" ht="23.4" thickBot="1">
      <c r="B26" s="119" t="s">
        <v>396</v>
      </c>
    </row>
    <row r="27" spans="2:2" ht="18.600000000000001" thickTop="1">
      <c r="B27" s="85"/>
    </row>
    <row r="28" spans="2:2" ht="23.4" thickBot="1">
      <c r="B28" s="120" t="s">
        <v>397</v>
      </c>
    </row>
    <row r="29" spans="2:2" ht="72">
      <c r="B29" s="116" t="s">
        <v>398</v>
      </c>
    </row>
    <row r="30" spans="2:2" ht="39.6">
      <c r="B30" s="121" t="s">
        <v>399</v>
      </c>
    </row>
    <row r="31" spans="2:2" ht="26.4">
      <c r="B31" s="121" t="s">
        <v>400</v>
      </c>
    </row>
    <row r="32" spans="2:2" ht="23.4" thickBot="1">
      <c r="B32" s="122" t="s">
        <v>401</v>
      </c>
    </row>
    <row r="33" spans="2:2" ht="104.4">
      <c r="B33" s="115" t="s">
        <v>402</v>
      </c>
    </row>
    <row r="34" spans="2:2">
      <c r="B34" s="121" t="s">
        <v>403</v>
      </c>
    </row>
    <row r="35" spans="2:2" ht="69.599999999999994">
      <c r="B35" s="115" t="s">
        <v>404</v>
      </c>
    </row>
    <row r="36" spans="2:2" ht="69.599999999999994">
      <c r="B36" s="115" t="s">
        <v>405</v>
      </c>
    </row>
    <row r="37" spans="2:2" ht="23.4" thickBot="1">
      <c r="B37" s="122" t="s">
        <v>406</v>
      </c>
    </row>
    <row r="38" spans="2:2" ht="52.2">
      <c r="B38" s="115" t="s">
        <v>407</v>
      </c>
    </row>
    <row r="39" spans="2:2">
      <c r="B39" s="123"/>
    </row>
    <row r="40" spans="2:2" ht="72">
      <c r="B40" s="116" t="s">
        <v>408</v>
      </c>
    </row>
    <row r="41" spans="2:2" ht="69.599999999999994">
      <c r="B41" s="115" t="s">
        <v>409</v>
      </c>
    </row>
    <row r="43" spans="2:2">
      <c r="B43" s="124" t="s">
        <v>410</v>
      </c>
    </row>
    <row r="45" spans="2:2" ht="34.799999999999997">
      <c r="B45" s="115" t="s">
        <v>411</v>
      </c>
    </row>
    <row r="46" spans="2:2" ht="36">
      <c r="B46" s="116" t="s">
        <v>412</v>
      </c>
    </row>
    <row r="47" spans="2:2" ht="87">
      <c r="B47" s="115" t="s">
        <v>413</v>
      </c>
    </row>
    <row r="48" spans="2:2" ht="23.4" thickBot="1">
      <c r="B48" s="122" t="s">
        <v>414</v>
      </c>
    </row>
    <row r="49" spans="2:2" ht="87">
      <c r="B49" s="115" t="s">
        <v>415</v>
      </c>
    </row>
    <row r="50" spans="2:2" ht="87">
      <c r="B50" s="115" t="s">
        <v>416</v>
      </c>
    </row>
    <row r="51" spans="2:2" ht="87">
      <c r="B51" s="115" t="s">
        <v>417</v>
      </c>
    </row>
    <row r="52" spans="2:2" ht="23.4" thickBot="1">
      <c r="B52" s="122" t="s">
        <v>418</v>
      </c>
    </row>
    <row r="53" spans="2:2">
      <c r="B53" s="123"/>
    </row>
    <row r="54" spans="2:2" ht="87">
      <c r="B54" s="115" t="s">
        <v>419</v>
      </c>
    </row>
    <row r="55" spans="2:2" ht="52.2">
      <c r="B55" s="115" t="s">
        <v>420</v>
      </c>
    </row>
    <row r="56" spans="2:2" ht="52.2">
      <c r="B56" s="115" t="s">
        <v>421</v>
      </c>
    </row>
    <row r="57" spans="2:2" ht="23.4" thickBot="1">
      <c r="B57" s="122" t="s">
        <v>422</v>
      </c>
    </row>
    <row r="58" spans="2:2">
      <c r="B58" s="126" t="s">
        <v>423</v>
      </c>
    </row>
    <row r="59" spans="2:2" ht="27.6">
      <c r="B59" s="126" t="s">
        <v>424</v>
      </c>
    </row>
    <row r="61" spans="2:2" ht="23.4" thickBot="1">
      <c r="B61" s="119" t="s">
        <v>425</v>
      </c>
    </row>
    <row r="62" spans="2:2" ht="18.600000000000001" thickTop="1">
      <c r="B62" s="85"/>
    </row>
    <row r="63" spans="2:2" ht="23.4" thickBot="1">
      <c r="B63" s="120" t="s">
        <v>397</v>
      </c>
    </row>
    <row r="64" spans="2:2" ht="72">
      <c r="B64" s="116" t="s">
        <v>426</v>
      </c>
    </row>
    <row r="65" spans="2:2" ht="39.6">
      <c r="B65" s="121" t="s">
        <v>427</v>
      </c>
    </row>
    <row r="66" spans="2:2" ht="39.6">
      <c r="B66" s="121" t="s">
        <v>428</v>
      </c>
    </row>
    <row r="67" spans="2:2" ht="23.4" thickBot="1">
      <c r="B67" s="122" t="s">
        <v>429</v>
      </c>
    </row>
    <row r="68" spans="2:2">
      <c r="B68" s="121" t="s">
        <v>430</v>
      </c>
    </row>
    <row r="69" spans="2:2" ht="87">
      <c r="B69" s="115" t="s">
        <v>431</v>
      </c>
    </row>
    <row r="70" spans="2:2">
      <c r="B70" s="123"/>
    </row>
    <row r="71" spans="2:2" ht="72">
      <c r="B71" s="116" t="s">
        <v>432</v>
      </c>
    </row>
    <row r="72" spans="2:2" ht="52.2">
      <c r="B72" s="115" t="s">
        <v>433</v>
      </c>
    </row>
    <row r="73" spans="2:2" ht="23.4" thickBot="1">
      <c r="B73" s="122" t="s">
        <v>434</v>
      </c>
    </row>
    <row r="74" spans="2:2">
      <c r="B74" s="116" t="s">
        <v>435</v>
      </c>
    </row>
    <row r="76" spans="2:2">
      <c r="B76" s="128" t="s">
        <v>436</v>
      </c>
    </row>
    <row r="78" spans="2:2" ht="69.599999999999994">
      <c r="B78" s="115" t="s">
        <v>437</v>
      </c>
    </row>
    <row r="79" spans="2:2" ht="156.6">
      <c r="B79" s="115" t="s">
        <v>438</v>
      </c>
    </row>
    <row r="80" spans="2:2">
      <c r="B80" s="121" t="s">
        <v>439</v>
      </c>
    </row>
    <row r="81" spans="2:2" ht="191.4">
      <c r="B81" s="115" t="s">
        <v>440</v>
      </c>
    </row>
    <row r="82" spans="2:2" ht="23.4" thickBot="1">
      <c r="B82" s="122" t="s">
        <v>441</v>
      </c>
    </row>
    <row r="83" spans="2:2" ht="87">
      <c r="B83" s="115" t="s">
        <v>442</v>
      </c>
    </row>
    <row r="84" spans="2:2">
      <c r="B84" s="123"/>
    </row>
    <row r="85" spans="2:2" ht="52.2">
      <c r="B85" s="115" t="s">
        <v>443</v>
      </c>
    </row>
    <row r="86" spans="2:2" ht="121.8">
      <c r="B86" s="115" t="s">
        <v>444</v>
      </c>
    </row>
    <row r="87" spans="2:2" ht="69.599999999999994">
      <c r="B87" s="115" t="s">
        <v>445</v>
      </c>
    </row>
    <row r="88" spans="2:2" ht="23.4" thickBot="1">
      <c r="B88" s="122" t="s">
        <v>422</v>
      </c>
    </row>
    <row r="89" spans="2:2">
      <c r="B89" s="126" t="s">
        <v>446</v>
      </c>
    </row>
    <row r="90" spans="2:2">
      <c r="B90" s="126" t="s">
        <v>447</v>
      </c>
    </row>
  </sheetData>
  <phoneticPr fontId="2"/>
  <hyperlinks>
    <hyperlink ref="B6" r:id="rId1" display="https://www.yodosha.co.jp/smart-lab-life/statics_pitfalls/images/pitfall_6_fig01.png" xr:uid="{E2A67D8F-3A1D-4D66-AD69-CE6FF909952E}"/>
    <hyperlink ref="B29" r:id="rId2" display="https://www.yodosha.co.jp/smart-lab-life/statics_pitfalls/statics_pitfalls07.html" xr:uid="{46BAE27C-D7B4-40C7-A6FF-75D6C8A5C3F9}"/>
    <hyperlink ref="B40" r:id="rId3" display="https://www.yodosha.co.jp/smart-lab-life/statics_pitfalls/images/pitfall_7_fig01.png" xr:uid="{566C82DD-BE2B-4CE7-8B42-1E27C050A76B}"/>
    <hyperlink ref="B46" r:id="rId4" display="https://www.yodosha.co.jp/smart-lab-life/statics_pitfalls/images/pitfall_7_fig01.png" xr:uid="{1A9F6494-45DF-428A-8AA5-C45109C6A861}"/>
    <hyperlink ref="B64" r:id="rId5" display="https://www.yodosha.co.jp/smart-lab-life/statics_pitfalls/statics_pitfalls08.html" xr:uid="{C9719608-7898-4E76-808F-4E2FE9CC5E65}"/>
    <hyperlink ref="B71" r:id="rId6" display="https://www.yodosha.co.jp/smart-lab-life/statics_pitfalls/images/pitfall_8_fig01.png" xr:uid="{34556213-86DE-4A5B-8909-F0B9B42C891D}"/>
    <hyperlink ref="B74" r:id="rId7" display="https://www.yodosha.co.jp/smart-lab-life/statics_pitfalls/images/pitfall_8_fig01.png" xr:uid="{EFEBE088-7C39-4D14-A40E-1563344FA908}"/>
  </hyperlinks>
  <pageMargins left="0.7" right="0.7" top="0.75" bottom="0.75" header="0.3" footer="0.3"/>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C4B0-80EC-40F0-AB3F-252F25037B42}">
  <dimension ref="B2:B223"/>
  <sheetViews>
    <sheetView topLeftCell="A211" workbookViewId="0">
      <selection activeCell="B216" sqref="B216:B223"/>
    </sheetView>
  </sheetViews>
  <sheetFormatPr defaultRowHeight="18"/>
  <cols>
    <col min="2" max="2" width="92.3984375" customWidth="1"/>
  </cols>
  <sheetData>
    <row r="2" spans="2:2" ht="24" customHeight="1" thickBot="1">
      <c r="B2" s="129" t="s">
        <v>448</v>
      </c>
    </row>
    <row r="3" spans="2:2" ht="24" customHeight="1"/>
    <row r="4" spans="2:2" ht="24" customHeight="1" thickBot="1">
      <c r="B4" s="122" t="s">
        <v>449</v>
      </c>
    </row>
    <row r="5" spans="2:2" ht="98.4" customHeight="1">
      <c r="B5" s="115" t="s">
        <v>450</v>
      </c>
    </row>
    <row r="6" spans="2:2" ht="98.4" customHeight="1">
      <c r="B6" s="121" t="s">
        <v>451</v>
      </c>
    </row>
    <row r="7" spans="2:2" ht="98.4" customHeight="1">
      <c r="B7" s="115" t="s">
        <v>452</v>
      </c>
    </row>
    <row r="8" spans="2:2" ht="98.4" customHeight="1">
      <c r="B8" s="115" t="s">
        <v>453</v>
      </c>
    </row>
    <row r="9" spans="2:2" ht="98.4" customHeight="1">
      <c r="B9" s="115" t="s">
        <v>454</v>
      </c>
    </row>
    <row r="10" spans="2:2" ht="98.4" customHeight="1">
      <c r="B10" s="115" t="s">
        <v>455</v>
      </c>
    </row>
    <row r="11" spans="2:2" ht="98.4" customHeight="1">
      <c r="B11" s="115" t="s">
        <v>456</v>
      </c>
    </row>
    <row r="12" spans="2:2" ht="24" customHeight="1" thickBot="1">
      <c r="B12" s="122" t="s">
        <v>457</v>
      </c>
    </row>
    <row r="13" spans="2:2" ht="110.4" customHeight="1">
      <c r="B13" s="115" t="s">
        <v>458</v>
      </c>
    </row>
    <row r="14" spans="2:2" ht="110.4" customHeight="1">
      <c r="B14" s="130" t="s">
        <v>459</v>
      </c>
    </row>
    <row r="15" spans="2:2" ht="110.4" customHeight="1">
      <c r="B15" s="115" t="s">
        <v>460</v>
      </c>
    </row>
    <row r="16" spans="2:2" ht="110.4" customHeight="1">
      <c r="B16" s="130" t="s">
        <v>461</v>
      </c>
    </row>
    <row r="17" spans="2:2" ht="110.4" customHeight="1">
      <c r="B17" s="115" t="s">
        <v>462</v>
      </c>
    </row>
    <row r="18" spans="2:2" ht="24" customHeight="1">
      <c r="B18" s="131"/>
    </row>
    <row r="19" spans="2:2" ht="24" customHeight="1">
      <c r="B19" s="116" t="s">
        <v>463</v>
      </c>
    </row>
    <row r="20" spans="2:2" ht="91.2" customHeight="1">
      <c r="B20" s="116" t="s">
        <v>464</v>
      </c>
    </row>
    <row r="21" spans="2:2" ht="24" customHeight="1">
      <c r="B21" s="115" t="s">
        <v>465</v>
      </c>
    </row>
    <row r="22" spans="2:2" ht="24" customHeight="1">
      <c r="B22" s="115" t="s">
        <v>466</v>
      </c>
    </row>
    <row r="23" spans="2:2" ht="67.8" customHeight="1">
      <c r="B23" s="116" t="s">
        <v>467</v>
      </c>
    </row>
    <row r="24" spans="2:2" ht="35.4" customHeight="1">
      <c r="B24" s="126" t="s">
        <v>468</v>
      </c>
    </row>
    <row r="25" spans="2:2" ht="31.8" customHeight="1">
      <c r="B25" s="126" t="s">
        <v>469</v>
      </c>
    </row>
    <row r="26" spans="2:2" ht="60" customHeight="1">
      <c r="B26" s="115" t="s">
        <v>470</v>
      </c>
    </row>
    <row r="27" spans="2:2" ht="119.4" customHeight="1">
      <c r="B27" s="116" t="s">
        <v>471</v>
      </c>
    </row>
    <row r="28" spans="2:2" ht="24" customHeight="1">
      <c r="B28" s="123"/>
    </row>
    <row r="29" spans="2:2" ht="24" customHeight="1">
      <c r="B29" s="123"/>
    </row>
    <row r="30" spans="2:2" ht="24" customHeight="1">
      <c r="B30" s="123"/>
    </row>
    <row r="31" spans="2:2" ht="24" customHeight="1">
      <c r="B31" s="123"/>
    </row>
    <row r="32" spans="2:2" ht="111" customHeight="1">
      <c r="B32" s="123"/>
    </row>
    <row r="33" spans="2:2" ht="97.8" customHeight="1">
      <c r="B33" s="115" t="s">
        <v>472</v>
      </c>
    </row>
    <row r="34" spans="2:2" ht="56.4" customHeight="1">
      <c r="B34" s="127" t="s">
        <v>473</v>
      </c>
    </row>
    <row r="35" spans="2:2" ht="61.8" customHeight="1">
      <c r="B35" s="115" t="s">
        <v>474</v>
      </c>
    </row>
    <row r="36" spans="2:2" ht="24" customHeight="1" thickBot="1">
      <c r="B36" s="122" t="s">
        <v>475</v>
      </c>
    </row>
    <row r="37" spans="2:2" ht="115.8" customHeight="1">
      <c r="B37" s="115" t="s">
        <v>476</v>
      </c>
    </row>
    <row r="38" spans="2:2" ht="111.6" customHeight="1">
      <c r="B38" s="115" t="s">
        <v>477</v>
      </c>
    </row>
    <row r="39" spans="2:2" ht="24" customHeight="1">
      <c r="B39" s="115" t="s">
        <v>478</v>
      </c>
    </row>
    <row r="40" spans="2:2" ht="24" customHeight="1">
      <c r="B40" s="121" t="s">
        <v>479</v>
      </c>
    </row>
    <row r="41" spans="2:2" ht="24" customHeight="1">
      <c r="B41" s="121" t="s">
        <v>480</v>
      </c>
    </row>
    <row r="42" spans="2:2" ht="24" customHeight="1">
      <c r="B42" s="121" t="s">
        <v>481</v>
      </c>
    </row>
    <row r="43" spans="2:2" ht="68.400000000000006" customHeight="1">
      <c r="B43" s="115" t="s">
        <v>482</v>
      </c>
    </row>
    <row r="44" spans="2:2" ht="24" customHeight="1" thickBot="1">
      <c r="B44" s="122" t="s">
        <v>422</v>
      </c>
    </row>
    <row r="45" spans="2:2" ht="67.2" customHeight="1">
      <c r="B45" s="126" t="s">
        <v>483</v>
      </c>
    </row>
    <row r="46" spans="2:2" ht="24" customHeight="1">
      <c r="B46" s="126" t="s">
        <v>484</v>
      </c>
    </row>
    <row r="47" spans="2:2" ht="24" customHeight="1">
      <c r="B47" s="126" t="s">
        <v>485</v>
      </c>
    </row>
    <row r="49" spans="2:2" ht="23.4" thickBot="1">
      <c r="B49" s="119" t="s">
        <v>486</v>
      </c>
    </row>
    <row r="50" spans="2:2" ht="18.600000000000001" thickTop="1">
      <c r="B50" s="85"/>
    </row>
    <row r="51" spans="2:2" ht="23.4" thickBot="1">
      <c r="B51" s="120" t="s">
        <v>397</v>
      </c>
    </row>
    <row r="52" spans="2:2" ht="72">
      <c r="B52" s="116" t="s">
        <v>487</v>
      </c>
    </row>
    <row r="53" spans="2:2" ht="90">
      <c r="B53" s="116" t="s">
        <v>488</v>
      </c>
    </row>
    <row r="54" spans="2:2" ht="39.6">
      <c r="B54" s="121" t="s">
        <v>489</v>
      </c>
    </row>
    <row r="55" spans="2:2" ht="23.4" thickBot="1">
      <c r="B55" s="122" t="s">
        <v>490</v>
      </c>
    </row>
    <row r="56" spans="2:2" ht="69.599999999999994">
      <c r="B56" s="115" t="s">
        <v>491</v>
      </c>
    </row>
    <row r="57" spans="2:2" ht="87">
      <c r="B57" s="115" t="s">
        <v>492</v>
      </c>
    </row>
    <row r="58" spans="2:2" ht="87">
      <c r="B58" s="115" t="s">
        <v>493</v>
      </c>
    </row>
    <row r="59" spans="2:2" ht="72">
      <c r="B59" s="116" t="s">
        <v>494</v>
      </c>
    </row>
    <row r="60" spans="2:2" ht="52.2">
      <c r="B60" s="115" t="s">
        <v>495</v>
      </c>
    </row>
    <row r="61" spans="2:2">
      <c r="B61" s="115" t="s">
        <v>496</v>
      </c>
    </row>
    <row r="62" spans="2:2">
      <c r="B62" s="121" t="s">
        <v>497</v>
      </c>
    </row>
    <row r="63" spans="2:2">
      <c r="B63" s="121" t="s">
        <v>498</v>
      </c>
    </row>
    <row r="64" spans="2:2" ht="69.599999999999994">
      <c r="B64" s="115" t="s">
        <v>499</v>
      </c>
    </row>
    <row r="65" spans="2:2" ht="104.4">
      <c r="B65" s="115" t="s">
        <v>500</v>
      </c>
    </row>
    <row r="66" spans="2:2" ht="28.8">
      <c r="B66" s="130" t="s">
        <v>501</v>
      </c>
    </row>
    <row r="67" spans="2:2" ht="52.2">
      <c r="B67" s="115" t="s">
        <v>502</v>
      </c>
    </row>
    <row r="68" spans="2:2" ht="147.6" customHeight="1">
      <c r="B68" s="123"/>
    </row>
    <row r="69" spans="2:2" ht="67.2" customHeight="1" thickBot="1">
      <c r="B69" s="122" t="s">
        <v>503</v>
      </c>
    </row>
    <row r="70" spans="2:2" ht="87">
      <c r="B70" s="115" t="s">
        <v>504</v>
      </c>
    </row>
    <row r="71" spans="2:2" ht="104.4">
      <c r="B71" s="115" t="s">
        <v>505</v>
      </c>
    </row>
    <row r="72" spans="2:2">
      <c r="B72" s="123"/>
    </row>
    <row r="73" spans="2:2">
      <c r="B73" s="123"/>
    </row>
    <row r="74" spans="2:2">
      <c r="B74" s="123"/>
    </row>
    <row r="75" spans="2:2">
      <c r="B75" s="123"/>
    </row>
    <row r="76" spans="2:2" ht="337.8" customHeight="1">
      <c r="B76" s="123"/>
    </row>
    <row r="77" spans="2:2" ht="69.599999999999994">
      <c r="B77" s="115" t="s">
        <v>506</v>
      </c>
    </row>
    <row r="78" spans="2:2" ht="34.799999999999997">
      <c r="B78" s="115" t="s">
        <v>507</v>
      </c>
    </row>
    <row r="79" spans="2:2" ht="121.8">
      <c r="B79" s="115" t="s">
        <v>508</v>
      </c>
    </row>
    <row r="80" spans="2:2" ht="52.2">
      <c r="B80" s="115" t="s">
        <v>509</v>
      </c>
    </row>
    <row r="81" spans="2:2" ht="36">
      <c r="B81" s="116" t="s">
        <v>510</v>
      </c>
    </row>
    <row r="82" spans="2:2" ht="104.4">
      <c r="B82" s="115" t="s">
        <v>511</v>
      </c>
    </row>
    <row r="83" spans="2:2" ht="34.799999999999997">
      <c r="B83" s="115" t="s">
        <v>512</v>
      </c>
    </row>
    <row r="84" spans="2:2" ht="28.8">
      <c r="B84" s="130" t="s">
        <v>513</v>
      </c>
    </row>
    <row r="85" spans="2:2" ht="34.799999999999997">
      <c r="B85" s="115" t="s">
        <v>514</v>
      </c>
    </row>
    <row r="86" spans="2:2" ht="52.2">
      <c r="B86" s="115" t="s">
        <v>515</v>
      </c>
    </row>
    <row r="87" spans="2:2" ht="23.4" thickBot="1">
      <c r="B87" s="122" t="s">
        <v>516</v>
      </c>
    </row>
    <row r="88" spans="2:2" ht="87">
      <c r="B88" s="115" t="s">
        <v>517</v>
      </c>
    </row>
    <row r="89" spans="2:2" ht="87">
      <c r="B89" s="115" t="s">
        <v>518</v>
      </c>
    </row>
    <row r="90" spans="2:2" ht="69.599999999999994">
      <c r="B90" s="115" t="s">
        <v>519</v>
      </c>
    </row>
    <row r="91" spans="2:2">
      <c r="B91" s="115" t="s">
        <v>520</v>
      </c>
    </row>
    <row r="92" spans="2:2" ht="43.2">
      <c r="B92" s="130" t="s">
        <v>521</v>
      </c>
    </row>
    <row r="93" spans="2:2" ht="52.2">
      <c r="B93" s="115" t="s">
        <v>522</v>
      </c>
    </row>
    <row r="94" spans="2:2" ht="28.8">
      <c r="B94" s="130" t="s">
        <v>523</v>
      </c>
    </row>
    <row r="95" spans="2:2" ht="104.4">
      <c r="B95" s="115" t="s">
        <v>524</v>
      </c>
    </row>
    <row r="96" spans="2:2" ht="104.4">
      <c r="B96" s="115" t="s">
        <v>525</v>
      </c>
    </row>
    <row r="97" spans="2:2" ht="34.799999999999997">
      <c r="B97" s="115" t="s">
        <v>526</v>
      </c>
    </row>
    <row r="98" spans="2:2" ht="23.4" thickBot="1">
      <c r="B98" s="122" t="s">
        <v>422</v>
      </c>
    </row>
    <row r="99" spans="2:2" ht="27.6">
      <c r="B99" s="126" t="s">
        <v>527</v>
      </c>
    </row>
    <row r="100" spans="2:2">
      <c r="B100" s="126" t="s">
        <v>528</v>
      </c>
    </row>
    <row r="101" spans="2:2">
      <c r="B101" s="126" t="s">
        <v>529</v>
      </c>
    </row>
    <row r="102" spans="2:2">
      <c r="B102" s="126" t="s">
        <v>530</v>
      </c>
    </row>
    <row r="103" spans="2:2">
      <c r="B103" s="126" t="s">
        <v>531</v>
      </c>
    </row>
    <row r="104" spans="2:2">
      <c r="B104" s="126" t="s">
        <v>532</v>
      </c>
    </row>
    <row r="106" spans="2:2" ht="23.4" thickBot="1">
      <c r="B106" s="119" t="s">
        <v>533</v>
      </c>
    </row>
    <row r="107" spans="2:2" ht="18.600000000000001" thickTop="1">
      <c r="B107" s="85"/>
    </row>
    <row r="108" spans="2:2" ht="23.4" thickBot="1">
      <c r="B108" s="120" t="s">
        <v>397</v>
      </c>
    </row>
    <row r="109" spans="2:2" ht="54">
      <c r="B109" s="116" t="s">
        <v>534</v>
      </c>
    </row>
    <row r="110" spans="2:2" ht="39.6">
      <c r="B110" s="121" t="s">
        <v>535</v>
      </c>
    </row>
    <row r="111" spans="2:2" ht="39.6">
      <c r="B111" s="121" t="s">
        <v>536</v>
      </c>
    </row>
    <row r="112" spans="2:2">
      <c r="B112" s="121" t="s">
        <v>537</v>
      </c>
    </row>
    <row r="113" spans="2:2" ht="23.4" thickBot="1">
      <c r="B113" s="122" t="s">
        <v>538</v>
      </c>
    </row>
    <row r="114" spans="2:2" ht="52.2">
      <c r="B114" s="115" t="s">
        <v>539</v>
      </c>
    </row>
    <row r="115" spans="2:2">
      <c r="B115" s="123"/>
    </row>
    <row r="116" spans="2:2" ht="72">
      <c r="B116" s="116" t="s">
        <v>540</v>
      </c>
    </row>
    <row r="117" spans="2:2" ht="87">
      <c r="B117" s="115" t="s">
        <v>541</v>
      </c>
    </row>
    <row r="118" spans="2:2">
      <c r="B118" s="123"/>
    </row>
    <row r="119" spans="2:2" ht="104.4">
      <c r="B119" s="115" t="s">
        <v>542</v>
      </c>
    </row>
    <row r="120" spans="2:2" ht="108">
      <c r="B120" s="116" t="s">
        <v>543</v>
      </c>
    </row>
    <row r="121" spans="2:2" ht="87">
      <c r="B121" s="115" t="s">
        <v>544</v>
      </c>
    </row>
    <row r="122" spans="2:2" ht="23.4" thickBot="1">
      <c r="B122" s="122" t="s">
        <v>545</v>
      </c>
    </row>
    <row r="123" spans="2:2" ht="52.2">
      <c r="B123" s="115" t="s">
        <v>546</v>
      </c>
    </row>
    <row r="124" spans="2:2" ht="72">
      <c r="B124" s="116" t="s">
        <v>547</v>
      </c>
    </row>
    <row r="125" spans="2:2" ht="121.8">
      <c r="B125" s="127" t="s">
        <v>548</v>
      </c>
    </row>
    <row r="126" spans="2:2" ht="104.4">
      <c r="B126" s="115" t="s">
        <v>549</v>
      </c>
    </row>
    <row r="127" spans="2:2" ht="69.599999999999994">
      <c r="B127" s="115" t="s">
        <v>550</v>
      </c>
    </row>
    <row r="128" spans="2:2" ht="69.599999999999994">
      <c r="B128" s="127" t="s">
        <v>551</v>
      </c>
    </row>
    <row r="129" spans="2:2">
      <c r="B129" s="123"/>
    </row>
    <row r="130" spans="2:2" ht="104.4">
      <c r="B130" s="115" t="s">
        <v>552</v>
      </c>
    </row>
    <row r="131" spans="2:2" ht="23.4" thickBot="1">
      <c r="B131" s="122" t="s">
        <v>553</v>
      </c>
    </row>
    <row r="132" spans="2:2" ht="87">
      <c r="B132" s="115" t="s">
        <v>554</v>
      </c>
    </row>
    <row r="133" spans="2:2">
      <c r="B133" s="123"/>
    </row>
    <row r="134" spans="2:2" ht="121.8">
      <c r="B134" s="127" t="s">
        <v>555</v>
      </c>
    </row>
    <row r="135" spans="2:2" ht="87">
      <c r="B135" s="115" t="s">
        <v>556</v>
      </c>
    </row>
    <row r="136" spans="2:2" ht="87">
      <c r="B136" s="115" t="s">
        <v>557</v>
      </c>
    </row>
    <row r="137" spans="2:2" ht="126">
      <c r="B137" s="116" t="s">
        <v>558</v>
      </c>
    </row>
    <row r="138" spans="2:2" ht="87">
      <c r="B138" s="115" t="s">
        <v>559</v>
      </c>
    </row>
    <row r="139" spans="2:2">
      <c r="B139" s="131"/>
    </row>
    <row r="140" spans="2:2" ht="26.4">
      <c r="B140" s="121" t="s">
        <v>560</v>
      </c>
    </row>
    <row r="141" spans="2:2" ht="23.4" thickBot="1">
      <c r="B141" s="122" t="s">
        <v>422</v>
      </c>
    </row>
    <row r="142" spans="2:2">
      <c r="B142" s="126" t="s">
        <v>561</v>
      </c>
    </row>
    <row r="143" spans="2:2" ht="27.6">
      <c r="B143" s="126" t="s">
        <v>562</v>
      </c>
    </row>
    <row r="149" spans="2:2" ht="23.4" thickBot="1">
      <c r="B149" s="119" t="s">
        <v>563</v>
      </c>
    </row>
    <row r="150" spans="2:2" ht="18.600000000000001" thickTop="1">
      <c r="B150" s="85"/>
    </row>
    <row r="151" spans="2:2" ht="23.4" thickBot="1">
      <c r="B151" s="120" t="s">
        <v>397</v>
      </c>
    </row>
    <row r="152" spans="2:2" ht="126">
      <c r="B152" s="116" t="s">
        <v>564</v>
      </c>
    </row>
    <row r="153" spans="2:2" ht="108">
      <c r="B153" s="116" t="s">
        <v>565</v>
      </c>
    </row>
    <row r="154" spans="2:2" ht="39.6">
      <c r="B154" s="121" t="s">
        <v>566</v>
      </c>
    </row>
    <row r="155" spans="2:2" ht="23.4" thickBot="1">
      <c r="B155" s="122" t="s">
        <v>567</v>
      </c>
    </row>
    <row r="156" spans="2:2">
      <c r="B156" s="123"/>
    </row>
    <row r="157" spans="2:2" ht="108">
      <c r="B157" s="116" t="s">
        <v>568</v>
      </c>
    </row>
    <row r="158" spans="2:2" ht="72">
      <c r="B158" s="116" t="s">
        <v>569</v>
      </c>
    </row>
    <row r="159" spans="2:2">
      <c r="B159" s="121" t="s">
        <v>570</v>
      </c>
    </row>
    <row r="160" spans="2:2" ht="52.2">
      <c r="B160" s="115" t="s">
        <v>571</v>
      </c>
    </row>
    <row r="161" spans="2:2">
      <c r="B161" s="121" t="s">
        <v>572</v>
      </c>
    </row>
    <row r="162" spans="2:2" ht="104.4">
      <c r="B162" s="115" t="s">
        <v>573</v>
      </c>
    </row>
    <row r="163" spans="2:2" ht="23.4" thickBot="1">
      <c r="B163" s="122" t="s">
        <v>574</v>
      </c>
    </row>
    <row r="164" spans="2:2" ht="87">
      <c r="B164" s="115" t="s">
        <v>575</v>
      </c>
    </row>
    <row r="165" spans="2:2" ht="87">
      <c r="B165" s="115" t="s">
        <v>576</v>
      </c>
    </row>
    <row r="166" spans="2:2" ht="23.4" thickBot="1">
      <c r="B166" s="122" t="s">
        <v>577</v>
      </c>
    </row>
    <row r="167" spans="2:2" ht="112.8">
      <c r="B167" s="116" t="s" ph="1">
        <v>578</v>
      </c>
    </row>
    <row r="168" spans="2:2" ht="34.799999999999997">
      <c r="B168" s="115" t="s">
        <v>579</v>
      </c>
    </row>
    <row r="169" spans="2:2">
      <c r="B169" s="132"/>
    </row>
    <row r="170" spans="2:2" ht="36">
      <c r="B170" s="116" t="s">
        <v>580</v>
      </c>
    </row>
    <row r="171" spans="2:2">
      <c r="B171" s="132"/>
    </row>
    <row r="172" spans="2:2">
      <c r="B172" s="132"/>
    </row>
    <row r="173" spans="2:2" ht="87">
      <c r="B173" s="115" t="s">
        <v>581</v>
      </c>
    </row>
    <row r="174" spans="2:2">
      <c r="B174" s="123"/>
    </row>
    <row r="175" spans="2:2" ht="87">
      <c r="B175" s="115" t="s">
        <v>582</v>
      </c>
    </row>
    <row r="176" spans="2:2">
      <c r="B176" s="133" t="s">
        <v>583</v>
      </c>
    </row>
    <row r="177" spans="2:2" ht="81.599999999999994">
      <c r="B177" s="131" t="s">
        <v>584</v>
      </c>
    </row>
    <row r="178" spans="2:2" ht="23.4" thickBot="1">
      <c r="B178" s="122" t="s">
        <v>422</v>
      </c>
    </row>
    <row r="179" spans="2:2">
      <c r="B179" s="126" t="s">
        <v>585</v>
      </c>
    </row>
    <row r="180" spans="2:2">
      <c r="B180" s="126" t="s">
        <v>586</v>
      </c>
    </row>
    <row r="182" spans="2:2" ht="23.4" thickBot="1">
      <c r="B182" s="119" t="s">
        <v>587</v>
      </c>
    </row>
    <row r="183" spans="2:2" ht="18.600000000000001" thickTop="1">
      <c r="B183" s="85"/>
    </row>
    <row r="184" spans="2:2" ht="23.4" thickBot="1">
      <c r="B184" s="120" t="s">
        <v>397</v>
      </c>
    </row>
    <row r="185" spans="2:2" ht="162">
      <c r="B185" s="116" t="s">
        <v>588</v>
      </c>
    </row>
    <row r="186" spans="2:2" ht="23.4" thickBot="1">
      <c r="B186" s="122" t="s">
        <v>589</v>
      </c>
    </row>
    <row r="187" spans="2:2" ht="104.4">
      <c r="B187" s="115" t="s">
        <v>590</v>
      </c>
    </row>
    <row r="188" spans="2:2">
      <c r="B188" s="121" t="s">
        <v>591</v>
      </c>
    </row>
    <row r="189" spans="2:2" ht="87">
      <c r="B189" s="115" t="s">
        <v>592</v>
      </c>
    </row>
    <row r="190" spans="2:2">
      <c r="B190" s="131"/>
    </row>
    <row r="191" spans="2:2" ht="87">
      <c r="B191" s="115" t="s">
        <v>593</v>
      </c>
    </row>
    <row r="192" spans="2:2" ht="121.8">
      <c r="B192" s="115" t="s">
        <v>594</v>
      </c>
    </row>
    <row r="193" spans="2:2">
      <c r="B193" s="121" t="s">
        <v>595</v>
      </c>
    </row>
    <row r="194" spans="2:2" ht="23.4" thickBot="1">
      <c r="B194" s="122" t="s">
        <v>596</v>
      </c>
    </row>
    <row r="195" spans="2:2" ht="104.4">
      <c r="B195" s="115" t="s">
        <v>597</v>
      </c>
    </row>
    <row r="196" spans="2:2" ht="108">
      <c r="B196" s="116" t="s">
        <v>598</v>
      </c>
    </row>
    <row r="197" spans="2:2" ht="69.599999999999994">
      <c r="B197" s="115" t="s">
        <v>599</v>
      </c>
    </row>
    <row r="198" spans="2:2">
      <c r="B198" s="131"/>
    </row>
    <row r="199" spans="2:2" ht="34.799999999999997">
      <c r="B199" s="115" t="s">
        <v>600</v>
      </c>
    </row>
    <row r="200" spans="2:2">
      <c r="B200" s="123"/>
    </row>
    <row r="201" spans="2:2" ht="26.4">
      <c r="B201" s="121" t="s">
        <v>601</v>
      </c>
    </row>
    <row r="202" spans="2:2">
      <c r="B202" s="115" t="s">
        <v>602</v>
      </c>
    </row>
    <row r="203" spans="2:2" ht="23.4" thickBot="1">
      <c r="B203" s="122" t="s">
        <v>603</v>
      </c>
    </row>
    <row r="204" spans="2:2" ht="87">
      <c r="B204" s="115" t="s">
        <v>604</v>
      </c>
    </row>
    <row r="205" spans="2:2" ht="174">
      <c r="B205" s="115" t="s">
        <v>605</v>
      </c>
    </row>
    <row r="206" spans="2:2" ht="52.2">
      <c r="B206" s="115" t="s">
        <v>606</v>
      </c>
    </row>
    <row r="207" spans="2:2" ht="23.4" thickBot="1">
      <c r="B207" s="122" t="s">
        <v>607</v>
      </c>
    </row>
    <row r="208" spans="2:2" ht="52.2">
      <c r="B208" s="115" t="s">
        <v>608</v>
      </c>
    </row>
    <row r="209" spans="2:2" ht="108">
      <c r="B209" s="116" t="s">
        <v>609</v>
      </c>
    </row>
    <row r="210" spans="2:2" ht="90">
      <c r="B210" s="116" t="s">
        <v>610</v>
      </c>
    </row>
    <row r="211" spans="2:2" ht="87">
      <c r="B211" s="115" t="s">
        <v>611</v>
      </c>
    </row>
    <row r="212" spans="2:2" ht="23.4" thickBot="1">
      <c r="B212" s="122" t="s">
        <v>422</v>
      </c>
    </row>
    <row r="213" spans="2:2">
      <c r="B213" s="126" t="s">
        <v>612</v>
      </c>
    </row>
    <row r="216" spans="2:2" ht="23.4" thickBot="1">
      <c r="B216" s="122" t="s">
        <v>613</v>
      </c>
    </row>
    <row r="217" spans="2:2" ht="52.2">
      <c r="B217" s="115" t="s">
        <v>614</v>
      </c>
    </row>
    <row r="218" spans="2:2" ht="43.2">
      <c r="B218" s="130" t="s">
        <v>615</v>
      </c>
    </row>
    <row r="219" spans="2:2" ht="52.2">
      <c r="B219" s="115" t="s">
        <v>616</v>
      </c>
    </row>
    <row r="220" spans="2:2" ht="69.599999999999994">
      <c r="B220" s="115" t="s">
        <v>617</v>
      </c>
    </row>
    <row r="221" spans="2:2" ht="69.599999999999994">
      <c r="B221" s="115" t="s">
        <v>618</v>
      </c>
    </row>
    <row r="222" spans="2:2" ht="69.599999999999994">
      <c r="B222" s="115" t="s">
        <v>619</v>
      </c>
    </row>
    <row r="223" spans="2:2" ht="23.4" thickBot="1">
      <c r="B223" s="122" t="s">
        <v>620</v>
      </c>
    </row>
  </sheetData>
  <phoneticPr fontId="2"/>
  <hyperlinks>
    <hyperlink ref="B19" r:id="rId1" location="table" display="https://www.yodosha.co.jp/smart-lab-life/statics_pitfalls/statics_pitfalls01.html - table" xr:uid="{0B144315-B821-4059-BABB-88B7EDABA29E}"/>
    <hyperlink ref="B20" r:id="rId2" location="fig1" display="https://www.yodosha.co.jp/smart-lab-life/statics_pitfalls/statics_pitfalls01.html - fig1" xr:uid="{11EEA32D-815F-4767-9C66-7C297F9C6E00}"/>
    <hyperlink ref="B23" r:id="rId3" location="fig1" display="https://www.yodosha.co.jp/smart-lab-life/statics_pitfalls/statics_pitfalls01.html - fig1" xr:uid="{28C4223B-F2D4-475B-BE69-50654636A468}"/>
    <hyperlink ref="B27" r:id="rId4" location="fig3" display="https://www.yodosha.co.jp/smart-lab-life/statics_pitfalls/statics_pitfalls01.html - fig3" xr:uid="{4A1390C1-CEA6-43A2-8876-C066184F23BD}"/>
    <hyperlink ref="B52" r:id="rId5" display="https://www.yodosha.co.jp/smart-lab-life/statics_pitfalls/statics_pitfalls01.html" xr:uid="{0022D271-4B76-4037-8EDD-0F3D72BCEF33}"/>
    <hyperlink ref="B53" r:id="rId6" display="https://www.yodosha.co.jp/smart-lab-life/statics_pitfalls/statics_pitfalls01.html" xr:uid="{F48B2C48-D012-48F6-892E-8A5DAF949510}"/>
    <hyperlink ref="B59" r:id="rId7" display="https://www.yodosha.co.jp/smart-lab-life/statics_pitfalls/statics_pitfalls01.html" xr:uid="{CC485FDE-D997-4971-95B3-B03BA0F6FDEC}"/>
    <hyperlink ref="B81" r:id="rId8" display="https://www.yodosha.co.jp/smart-lab-life/statics_pitfalls/images/pitfall_2_fig05.png" xr:uid="{E0CA4964-8F49-4B26-A9F0-E309F3A19AA4}"/>
    <hyperlink ref="B109" r:id="rId9" display="https://www.yodosha.co.jp/smart-lab-life/statics_pitfalls/pitfall_2.html" xr:uid="{036D5B4C-4805-4CD2-9427-C13657203D00}"/>
    <hyperlink ref="B116" r:id="rId10" display="https://www.yodosha.co.jp/smart-lab-life/statics_pitfalls/images/pitfall_3_fig01.png" xr:uid="{6D4537A5-4E9E-4E0A-895B-5D9B3AE2D728}"/>
    <hyperlink ref="B120" r:id="rId11" display="https://www.yodosha.co.jp/smart-lab-life/statics_pitfalls/images/pitfall_3_fig01.png" xr:uid="{9F381DF0-BC6C-4597-88E3-7042BE88962F}"/>
    <hyperlink ref="B124" r:id="rId12" display="https://www.yodosha.co.jp/smart-lab-life/statics_pitfalls/images/pitfall_3_fig01.png" xr:uid="{4148AA7B-5205-4970-9DA4-277D4CB71290}"/>
    <hyperlink ref="B137" r:id="rId13" display="https://www.yodosha.co.jp/smart-lab-life/statics_pitfalls/images/pitfall_3_fig03.png" xr:uid="{56C17CE2-798D-423C-8500-39206EC82621}"/>
    <hyperlink ref="B152" r:id="rId14" location="notes" display="https://www.yodosha.co.jp/smart-lab-life/statics_pitfalls/statics_pitfalls04.html - notes" xr:uid="{FB8270FD-38A8-40B0-BE8C-D27247DB272C}"/>
    <hyperlink ref="B153" r:id="rId15" display="https://www.yodosha.co.jp/smart-lab-life/statics_pitfalls/statics_pitfalls_3.html" xr:uid="{57D3B34A-7A9B-47B8-A175-39A7593828CA}"/>
    <hyperlink ref="B157" r:id="rId16" display="https://www.yodosha.co.jp/smart-lab-life/statics_pitfalls/statics_pitfalls_1.html" xr:uid="{5ECBA6D1-AC2A-4395-83B1-609158F04F78}"/>
    <hyperlink ref="B158" r:id="rId17" display="https://www.yodosha.co.jp/smart-lab-life/statics_pitfalls/images/pitfall_4_fig01.png" xr:uid="{E3001DD6-A0E9-4433-B38E-7642766D2A98}"/>
    <hyperlink ref="B167" r:id="rId18" display="https://www.yodosha.co.jp/smart-lab-life/statics_pitfalls/images/pitfall_4_fig03.png" xr:uid="{F2C2C0D3-E884-4866-8740-2A6F0C0F015B}"/>
    <hyperlink ref="B170" r:id="rId19" display="https://www.yodosha.co.jp/smart-lab-life/statics_pitfalls/images/pitfall_4_fig04.png" xr:uid="{AFA5C8B8-0F8D-4183-BEBC-44AFDA70A8B9}"/>
    <hyperlink ref="B185" r:id="rId20" display="https://www.yodosha.co.jp/smart-lab-life/statics_pitfalls/pitfall_4.html" xr:uid="{AF6A767D-F14C-4CBB-9868-4C16A25146C3}"/>
    <hyperlink ref="B196" r:id="rId21" display="https://www.yodosha.co.jp/smart-lab-life/statics_pitfalls/images/pitfall_5_fig02.png" xr:uid="{776CF608-6412-4033-8961-9CDDD590E1E0}"/>
    <hyperlink ref="B209" r:id="rId22" display="https://www.yodosha.co.jp/smart-lab-life/statics_pitfalls/images/pitfall_5_fig02.png" xr:uid="{B335DC9C-B0F2-44C2-B3DF-F781E1778C33}"/>
    <hyperlink ref="B210" r:id="rId23" display="https://www.yodosha.co.jp/smart-lab-life/statics_pitfalls/images/pitfall_5_fig02.png" xr:uid="{D7E0CFA7-36ED-4FFD-86E0-F3F3B49C9204}"/>
  </hyperlinks>
  <pageMargins left="0.7" right="0.7" top="0.75" bottom="0.75" header="0.3" footer="0.3"/>
  <drawing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E503-DE08-4929-95BB-29E408C5C71B}">
  <dimension ref="A2:B177"/>
  <sheetViews>
    <sheetView topLeftCell="A167" workbookViewId="0">
      <selection activeCell="A177" sqref="A177"/>
    </sheetView>
  </sheetViews>
  <sheetFormatPr defaultRowHeight="18"/>
  <cols>
    <col min="2" max="2" width="74.296875" customWidth="1"/>
  </cols>
  <sheetData>
    <row r="2" spans="2:2" ht="48.6" customHeight="1" thickBot="1">
      <c r="B2" s="119" t="s">
        <v>621</v>
      </c>
    </row>
    <row r="3" spans="2:2" ht="18.600000000000001" thickTop="1">
      <c r="B3" s="85"/>
    </row>
    <row r="4" spans="2:2" ht="23.4" thickBot="1">
      <c r="B4" s="120" t="s">
        <v>397</v>
      </c>
    </row>
    <row r="5" spans="2:2" ht="52.8">
      <c r="B5" s="121" t="s">
        <v>622</v>
      </c>
    </row>
    <row r="6" spans="2:2" ht="52.8">
      <c r="B6" s="121" t="s">
        <v>623</v>
      </c>
    </row>
    <row r="7" spans="2:2" ht="79.2">
      <c r="B7" s="121" t="s">
        <v>624</v>
      </c>
    </row>
    <row r="8" spans="2:2" ht="23.4" thickBot="1">
      <c r="B8" s="122" t="s">
        <v>625</v>
      </c>
    </row>
    <row r="9" spans="2:2" ht="121.8">
      <c r="B9" s="115" t="s">
        <v>626</v>
      </c>
    </row>
    <row r="10" spans="2:2" ht="72">
      <c r="B10" s="116" t="s">
        <v>627</v>
      </c>
    </row>
    <row r="11" spans="2:2">
      <c r="B11" s="121" t="s">
        <v>628</v>
      </c>
    </row>
    <row r="12" spans="2:2">
      <c r="B12" s="123"/>
    </row>
    <row r="13" spans="2:2" ht="104.4">
      <c r="B13" s="115" t="s">
        <v>629</v>
      </c>
    </row>
    <row r="14" spans="2:2" ht="69.599999999999994">
      <c r="B14" s="115" t="s">
        <v>630</v>
      </c>
    </row>
    <row r="15" spans="2:2" ht="144">
      <c r="B15" s="116" t="s">
        <v>631</v>
      </c>
    </row>
    <row r="16" spans="2:2" ht="69.599999999999994">
      <c r="B16" s="115" t="s">
        <v>632</v>
      </c>
    </row>
    <row r="17" spans="2:2" ht="23.4" thickBot="1">
      <c r="B17" s="122" t="s">
        <v>633</v>
      </c>
    </row>
    <row r="18" spans="2:2" ht="87">
      <c r="B18" s="115" t="s">
        <v>634</v>
      </c>
    </row>
    <row r="19" spans="2:2">
      <c r="B19" s="121" t="s">
        <v>635</v>
      </c>
    </row>
    <row r="20" spans="2:2" ht="87">
      <c r="B20" s="115" t="s">
        <v>636</v>
      </c>
    </row>
    <row r="21" spans="2:2">
      <c r="B21" s="123"/>
    </row>
    <row r="22" spans="2:2" ht="87">
      <c r="B22" s="115" t="s">
        <v>637</v>
      </c>
    </row>
    <row r="23" spans="2:2" ht="121.8">
      <c r="B23" s="115" t="s">
        <v>638</v>
      </c>
    </row>
    <row r="24" spans="2:2" ht="23.4" thickBot="1">
      <c r="B24" s="122" t="s">
        <v>422</v>
      </c>
    </row>
    <row r="25" spans="2:2" ht="36">
      <c r="B25" s="116" t="s">
        <v>639</v>
      </c>
    </row>
    <row r="26" spans="2:2" ht="23.4" thickBot="1">
      <c r="B26" s="119" t="s">
        <v>640</v>
      </c>
    </row>
    <row r="27" spans="2:2" ht="18.600000000000001" thickTop="1">
      <c r="B27" s="85"/>
    </row>
    <row r="28" spans="2:2" ht="23.4" thickBot="1">
      <c r="B28" s="120" t="s">
        <v>397</v>
      </c>
    </row>
    <row r="29" spans="2:2" ht="52.8">
      <c r="B29" s="121" t="s">
        <v>641</v>
      </c>
    </row>
    <row r="30" spans="2:2" ht="39.6">
      <c r="B30" s="121" t="s">
        <v>642</v>
      </c>
    </row>
    <row r="31" spans="2:2" ht="39.6">
      <c r="B31" s="121" t="s">
        <v>643</v>
      </c>
    </row>
    <row r="32" spans="2:2" ht="26.4">
      <c r="B32" s="121" t="s">
        <v>644</v>
      </c>
    </row>
    <row r="33" spans="2:2" ht="23.4" thickBot="1">
      <c r="B33" s="122" t="s">
        <v>645</v>
      </c>
    </row>
    <row r="34" spans="2:2">
      <c r="B34" s="121" t="s">
        <v>646</v>
      </c>
    </row>
    <row r="35" spans="2:2" ht="121.8">
      <c r="B35" s="115" t="s">
        <v>647</v>
      </c>
    </row>
    <row r="36" spans="2:2">
      <c r="B36" s="134" t="s">
        <v>648</v>
      </c>
    </row>
    <row r="37" spans="2:2">
      <c r="B37" s="131" t="s">
        <v>649</v>
      </c>
    </row>
    <row r="38" spans="2:2">
      <c r="B38" s="134" t="s">
        <v>650</v>
      </c>
    </row>
    <row r="39" spans="2:2" ht="20.399999999999999">
      <c r="B39" s="131" t="s">
        <v>651</v>
      </c>
    </row>
    <row r="40" spans="2:2">
      <c r="B40" s="134" t="s">
        <v>652</v>
      </c>
    </row>
    <row r="41" spans="2:2">
      <c r="B41" s="131" t="s">
        <v>653</v>
      </c>
    </row>
    <row r="42" spans="2:2" ht="104.4">
      <c r="B42" s="115" t="s">
        <v>654</v>
      </c>
    </row>
    <row r="43" spans="2:2" ht="23.4" thickBot="1">
      <c r="B43" s="122" t="s">
        <v>655</v>
      </c>
    </row>
    <row r="44" spans="2:2" ht="104.4">
      <c r="B44" s="115" t="s">
        <v>656</v>
      </c>
    </row>
    <row r="45" spans="2:2" ht="121.8">
      <c r="B45" s="115" t="s">
        <v>657</v>
      </c>
    </row>
    <row r="46" spans="2:2">
      <c r="B46" s="123"/>
    </row>
    <row r="47" spans="2:2">
      <c r="B47" s="123"/>
    </row>
    <row r="48" spans="2:2" ht="108">
      <c r="B48" s="116" t="s">
        <v>658</v>
      </c>
    </row>
    <row r="49" spans="2:2">
      <c r="B49" s="121" t="s">
        <v>659</v>
      </c>
    </row>
    <row r="50" spans="2:2" ht="156.6">
      <c r="B50" s="115" t="s">
        <v>660</v>
      </c>
    </row>
    <row r="51" spans="2:2" ht="23.4" thickBot="1">
      <c r="B51" s="122" t="s">
        <v>661</v>
      </c>
    </row>
    <row r="52" spans="2:2" ht="104.4">
      <c r="B52" s="115" t="s">
        <v>662</v>
      </c>
    </row>
    <row r="53" spans="2:2">
      <c r="B53" s="123"/>
    </row>
    <row r="54" spans="2:2" ht="90">
      <c r="B54" s="116" t="s">
        <v>663</v>
      </c>
    </row>
    <row r="55" spans="2:2">
      <c r="B55" s="123"/>
    </row>
    <row r="56" spans="2:2" ht="87">
      <c r="B56" s="115" t="s">
        <v>664</v>
      </c>
    </row>
    <row r="57" spans="2:2" ht="34.799999999999997">
      <c r="B57" s="115" t="s">
        <v>665</v>
      </c>
    </row>
    <row r="58" spans="2:2" ht="23.4" thickBot="1">
      <c r="B58" s="122" t="s">
        <v>422</v>
      </c>
    </row>
    <row r="59" spans="2:2">
      <c r="B59" s="126" t="s">
        <v>666</v>
      </c>
    </row>
    <row r="60" spans="2:2" ht="27.6">
      <c r="B60" s="126" t="s">
        <v>667</v>
      </c>
    </row>
    <row r="71" spans="2:2" ht="23.4" thickBot="1">
      <c r="B71" s="119" t="s">
        <v>668</v>
      </c>
    </row>
    <row r="72" spans="2:2" ht="18.600000000000001" thickTop="1">
      <c r="B72" s="85"/>
    </row>
    <row r="73" spans="2:2" ht="23.4" thickBot="1">
      <c r="B73" s="120" t="s">
        <v>397</v>
      </c>
    </row>
    <row r="74" spans="2:2" ht="90">
      <c r="B74" s="116" t="s">
        <v>669</v>
      </c>
    </row>
    <row r="75" spans="2:2" ht="52.8">
      <c r="B75" s="121" t="s">
        <v>670</v>
      </c>
    </row>
    <row r="76" spans="2:2" ht="79.2">
      <c r="B76" s="121" t="s">
        <v>671</v>
      </c>
    </row>
    <row r="77" spans="2:2" ht="23.4" thickBot="1">
      <c r="B77" s="122" t="s">
        <v>672</v>
      </c>
    </row>
    <row r="78" spans="2:2" ht="104.4">
      <c r="B78" s="127" t="s">
        <v>673</v>
      </c>
    </row>
    <row r="79" spans="2:2">
      <c r="B79" s="135"/>
    </row>
    <row r="80" spans="2:2">
      <c r="B80" s="135"/>
    </row>
    <row r="81" spans="2:2">
      <c r="B81" s="121" t="s">
        <v>674</v>
      </c>
    </row>
    <row r="82" spans="2:2" ht="104.4">
      <c r="B82" s="127" t="s">
        <v>675</v>
      </c>
    </row>
    <row r="83" spans="2:2" ht="104.4">
      <c r="B83" s="115" t="s">
        <v>676</v>
      </c>
    </row>
    <row r="84" spans="2:2" ht="52.2">
      <c r="B84" s="115" t="s">
        <v>677</v>
      </c>
    </row>
    <row r="85" spans="2:2" ht="208.8">
      <c r="B85" s="115" t="s">
        <v>678</v>
      </c>
    </row>
    <row r="86" spans="2:2" ht="23.4" thickBot="1">
      <c r="B86" s="122" t="s">
        <v>679</v>
      </c>
    </row>
    <row r="87" spans="2:2">
      <c r="B87" s="121" t="s">
        <v>680</v>
      </c>
    </row>
    <row r="88" spans="2:2" ht="87">
      <c r="B88" s="115" t="s">
        <v>681</v>
      </c>
    </row>
    <row r="89" spans="2:2" ht="174">
      <c r="B89" s="115" t="s">
        <v>682</v>
      </c>
    </row>
    <row r="90" spans="2:2">
      <c r="B90" s="121" t="s">
        <v>683</v>
      </c>
    </row>
    <row r="91" spans="2:2" ht="69.599999999999994">
      <c r="B91" s="115" t="s">
        <v>684</v>
      </c>
    </row>
    <row r="92" spans="2:2" ht="46.2" thickBot="1">
      <c r="B92" s="136" t="s">
        <v>685</v>
      </c>
    </row>
    <row r="93" spans="2:2" ht="180">
      <c r="B93" s="116" t="s">
        <v>686</v>
      </c>
    </row>
    <row r="94" spans="2:2" ht="108">
      <c r="B94" s="116" t="s">
        <v>687</v>
      </c>
    </row>
    <row r="95" spans="2:2" ht="54">
      <c r="B95" s="116" t="s">
        <v>688</v>
      </c>
    </row>
    <row r="96" spans="2:2">
      <c r="B96" s="135"/>
    </row>
    <row r="97" spans="2:2" ht="162">
      <c r="B97" s="116" t="s">
        <v>689</v>
      </c>
    </row>
    <row r="98" spans="2:2">
      <c r="B98" s="121" t="s">
        <v>690</v>
      </c>
    </row>
    <row r="99" spans="2:2" ht="139.19999999999999">
      <c r="B99" s="125" t="s">
        <v>691</v>
      </c>
    </row>
    <row r="100" spans="2:2">
      <c r="B100" s="135"/>
    </row>
    <row r="101" spans="2:2">
      <c r="B101" s="135"/>
    </row>
    <row r="102" spans="2:2" ht="87">
      <c r="B102" s="115" t="s">
        <v>692</v>
      </c>
    </row>
    <row r="103" spans="2:2" ht="52.2">
      <c r="B103" s="115" t="s">
        <v>693</v>
      </c>
    </row>
    <row r="110" spans="2:2" ht="46.2" thickBot="1">
      <c r="B110" s="119" t="s">
        <v>694</v>
      </c>
    </row>
    <row r="111" spans="2:2" ht="18.600000000000001" thickTop="1">
      <c r="B111" s="85"/>
    </row>
    <row r="112" spans="2:2" ht="23.4" thickBot="1">
      <c r="B112" s="120" t="s">
        <v>397</v>
      </c>
    </row>
    <row r="113" spans="2:2" ht="108">
      <c r="B113" s="116" t="s">
        <v>695</v>
      </c>
    </row>
    <row r="114" spans="2:2" ht="39.6">
      <c r="B114" s="121" t="s">
        <v>696</v>
      </c>
    </row>
    <row r="115" spans="2:2" ht="79.2">
      <c r="B115" s="121" t="s">
        <v>697</v>
      </c>
    </row>
    <row r="116" spans="2:2" ht="52.8">
      <c r="B116" s="121" t="s">
        <v>698</v>
      </c>
    </row>
    <row r="117" spans="2:2" ht="23.4" thickBot="1">
      <c r="B117" s="122" t="s">
        <v>699</v>
      </c>
    </row>
    <row r="118" spans="2:2" ht="69.599999999999994">
      <c r="B118" s="115" t="s">
        <v>700</v>
      </c>
    </row>
    <row r="119" spans="2:2" ht="121.8">
      <c r="B119" s="115" t="s">
        <v>701</v>
      </c>
    </row>
    <row r="120" spans="2:2">
      <c r="B120" s="121" t="s">
        <v>702</v>
      </c>
    </row>
    <row r="121" spans="2:2" ht="121.8">
      <c r="B121" s="115" t="s">
        <v>703</v>
      </c>
    </row>
    <row r="122" spans="2:2">
      <c r="B122" s="135"/>
    </row>
    <row r="123" spans="2:2">
      <c r="B123" s="135"/>
    </row>
    <row r="124" spans="2:2" ht="104.4">
      <c r="B124" s="115" t="s">
        <v>704</v>
      </c>
    </row>
    <row r="125" spans="2:2" ht="144">
      <c r="B125" s="116" t="s">
        <v>705</v>
      </c>
    </row>
    <row r="126" spans="2:2" ht="104.4">
      <c r="B126" s="115" t="s">
        <v>706</v>
      </c>
    </row>
    <row r="127" spans="2:2">
      <c r="B127" s="135"/>
    </row>
    <row r="128" spans="2:2">
      <c r="B128" s="135"/>
    </row>
    <row r="129" spans="2:2">
      <c r="B129" s="121" t="s">
        <v>707</v>
      </c>
    </row>
    <row r="130" spans="2:2" ht="121.8">
      <c r="B130" s="115" t="s">
        <v>708</v>
      </c>
    </row>
    <row r="131" spans="2:2" ht="121.8">
      <c r="B131" s="115" t="s">
        <v>709</v>
      </c>
    </row>
    <row r="132" spans="2:2">
      <c r="B132" s="135"/>
    </row>
    <row r="133" spans="2:2">
      <c r="B133" s="135"/>
    </row>
    <row r="134" spans="2:2" ht="87">
      <c r="B134" s="115" t="s">
        <v>710</v>
      </c>
    </row>
    <row r="135" spans="2:2" ht="23.4" thickBot="1">
      <c r="B135" s="122" t="s">
        <v>711</v>
      </c>
    </row>
    <row r="136" spans="2:2">
      <c r="B136" s="121" t="s">
        <v>712</v>
      </c>
    </row>
    <row r="137" spans="2:2" ht="121.8">
      <c r="B137" s="115" t="s">
        <v>713</v>
      </c>
    </row>
    <row r="138" spans="2:2" ht="104.4">
      <c r="B138" s="115" t="s">
        <v>714</v>
      </c>
    </row>
    <row r="139" spans="2:2" ht="156.6">
      <c r="B139" s="115" t="s">
        <v>715</v>
      </c>
    </row>
    <row r="140" spans="2:2" ht="121.8">
      <c r="B140" s="115" t="s">
        <v>716</v>
      </c>
    </row>
    <row r="141" spans="2:2" ht="34.799999999999997">
      <c r="B141" s="115" t="s">
        <v>717</v>
      </c>
    </row>
    <row r="142" spans="2:2">
      <c r="B142" s="115" t="s">
        <v>718</v>
      </c>
    </row>
    <row r="143" spans="2:2" ht="18.600000000000001" thickBot="1">
      <c r="B143" s="137" t="s">
        <v>422</v>
      </c>
    </row>
    <row r="144" spans="2:2" ht="27.6">
      <c r="B144" s="126" t="s">
        <v>719</v>
      </c>
    </row>
    <row r="145" spans="2:2" ht="27.6">
      <c r="B145" s="126" t="s">
        <v>720</v>
      </c>
    </row>
    <row r="146" spans="2:2">
      <c r="B146" s="126"/>
    </row>
    <row r="147" spans="2:2" ht="27.6">
      <c r="B147" s="126" t="s">
        <v>721</v>
      </c>
    </row>
    <row r="148" spans="2:2" ht="27.6">
      <c r="B148" s="126" t="s">
        <v>722</v>
      </c>
    </row>
    <row r="149" spans="2:2" ht="27.6">
      <c r="B149" s="126" t="s">
        <v>723</v>
      </c>
    </row>
    <row r="152" spans="2:2" ht="46.2" thickBot="1">
      <c r="B152" s="119" t="s">
        <v>724</v>
      </c>
    </row>
    <row r="153" spans="2:2" ht="24" thickTop="1" thickBot="1">
      <c r="B153" s="122"/>
    </row>
    <row r="154" spans="2:2" ht="23.4" thickBot="1">
      <c r="B154" s="122"/>
    </row>
    <row r="155" spans="2:2">
      <c r="B155" s="116" t="s">
        <v>725</v>
      </c>
    </row>
    <row r="156" spans="2:2" ht="18.600000000000001" thickBot="1">
      <c r="B156" s="138"/>
    </row>
    <row r="157" spans="2:2" ht="26.4">
      <c r="B157" s="121" t="s">
        <v>726</v>
      </c>
    </row>
    <row r="158" spans="2:2" ht="18.600000000000001" thickBot="1">
      <c r="B158" s="138"/>
    </row>
    <row r="159" spans="2:2" ht="252">
      <c r="B159" s="116" t="s">
        <v>727</v>
      </c>
    </row>
    <row r="160" spans="2:2">
      <c r="B160" s="135"/>
    </row>
    <row r="177" spans="1:2">
      <c r="A177" t="s">
        <v>729</v>
      </c>
      <c r="B177" t="s">
        <v>728</v>
      </c>
    </row>
  </sheetData>
  <phoneticPr fontId="2"/>
  <hyperlinks>
    <hyperlink ref="B10" r:id="rId1" display="https://www.yodosha.co.jp/smart-lab-life/statics_pitfalls/images/pitfall_9_fig01.png" xr:uid="{5F20474E-F997-42D5-A675-9ABD01104EB5}"/>
    <hyperlink ref="B15" r:id="rId2" display="http://www.math.wm.edu/~leemis/chart/UDR/UDR.html" xr:uid="{BF9D9EDF-DE81-44B2-8E98-42FBA2278E7F}"/>
    <hyperlink ref="B25" r:id="rId3" display="http://threeplusone.com/Crooks-GUDv5.pdf" xr:uid="{AF99592A-10F4-48A4-BAEB-FA74EAAE9D78}"/>
    <hyperlink ref="B48" r:id="rId4" display="https://www.yodosha.co.jp/smart-lab-life/statics_pitfalls/images/pitfall_10_fig02.png" xr:uid="{A823BAFC-5D3C-40D9-8B76-5E8377608349}"/>
    <hyperlink ref="B54" r:id="rId5" display="https://www.yodosha.co.jp/smart-lab-life/statics_pitfalls/images/pitfall_10_fig03.png" xr:uid="{8D028E30-5A00-4CE0-B97D-6F8679D2D5B7}"/>
    <hyperlink ref="B74" r:id="rId6" display="https://www.yodosha.co.jp/smart-lab-life/statics_pitfalls/statics_pitfalls10.html" xr:uid="{ED283EA8-B955-42AF-BDC1-575C09E2F87A}"/>
    <hyperlink ref="B93" r:id="rId7" display="https://www.yodosha.co.jp/smart-lab-life/statics_pitfalls/statics_pitfalls10.html" xr:uid="{71CC8E44-3634-44DA-9A8A-16170C26A587}"/>
    <hyperlink ref="B94" r:id="rId8" display="https://www.yodosha.co.jp/smart-lab-life/statics_pitfalls/pitfall_9.html" xr:uid="{B48FEA78-DDFF-43BD-906C-36D9E53586E5}"/>
    <hyperlink ref="B95" r:id="rId9" display="https://www.yodosha.co.jp/smart-lab-life/statics_pitfalls/images/pitfall_11_fig02.png" xr:uid="{3912E647-6ACD-4D22-80F9-7D2AAAC154C5}"/>
    <hyperlink ref="B97" r:id="rId10" display="https://www.yodosha.co.jp/smart-lab-life/statics_pitfalls/images/pitfall_11_fig02.png" xr:uid="{B16A6038-0BFB-4F36-8AB1-3C5B3BB5F961}"/>
    <hyperlink ref="B113" r:id="rId11" display="https://www.yodosha.co.jp/smart-lab-life/statics_pitfalls/statics_pitfalls10.html" xr:uid="{8E1BAFB5-C3A7-4BFB-8ED1-C943F208D52E}"/>
    <hyperlink ref="B125" r:id="rId12" display="https://www.yodosha.co.jp/smart-lab-life/statics_pitfalls/images/pitfall_12_fig02.png" xr:uid="{B81BF23F-F2E4-4EAC-A33D-0021C322E352}"/>
    <hyperlink ref="B155" r:id="rId13" display="https://www.yodosha.co.jp/smart-lab-life/statics_pitfalls/statics_pitfalls01.html" xr:uid="{DF4E52FA-161A-4000-9CF5-0938D2B312F2}"/>
    <hyperlink ref="B159" r:id="rId14" display="https://www.yodosha.co.jp/smart-lab-life/statics_pitfalls/images/pitfall_1_fig03.png" xr:uid="{8351B47C-3673-4878-990A-73974B57999D}"/>
  </hyperlinks>
  <pageMargins left="0.7" right="0.7" top="0.75" bottom="0.75" header="0.3" footer="0.3"/>
  <drawing r:id="rId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65A0-CEE7-4AB5-8E0A-580076D1EFCF}">
  <dimension ref="A1:AI36"/>
  <sheetViews>
    <sheetView topLeftCell="A16" workbookViewId="0">
      <selection activeCell="AE18" sqref="AE18"/>
    </sheetView>
  </sheetViews>
  <sheetFormatPr defaultRowHeight="18"/>
  <cols>
    <col min="1" max="6" width="4.59765625" customWidth="1"/>
    <col min="7" max="7" width="9.3984375" customWidth="1"/>
    <col min="8" max="8" width="6.59765625" customWidth="1"/>
    <col min="9" max="9" width="5.69921875" customWidth="1"/>
    <col min="10" max="10" width="2.69921875" customWidth="1"/>
    <col min="11" max="11" width="6.59765625" customWidth="1"/>
    <col min="12" max="12" width="8.3984375" customWidth="1"/>
    <col min="13" max="13" width="6.09765625" customWidth="1"/>
    <col min="14" max="14" width="4.5" customWidth="1"/>
    <col min="15" max="15" width="4.59765625" customWidth="1"/>
    <col min="16" max="16" width="7.09765625" customWidth="1"/>
    <col min="17" max="17" width="7" customWidth="1"/>
    <col min="18" max="19" width="6.59765625" customWidth="1"/>
    <col min="20" max="20" width="2.69921875" customWidth="1"/>
    <col min="21" max="21" width="6.09765625" customWidth="1"/>
    <col min="22" max="29" width="4.69921875" customWidth="1"/>
  </cols>
  <sheetData>
    <row r="1" spans="1:29" ht="18.600000000000001" thickBot="1">
      <c r="J1" s="15"/>
      <c r="T1" s="15"/>
    </row>
    <row r="2" spans="1:29" ht="14.25" customHeight="1" thickBot="1">
      <c r="B2" s="13" t="s">
        <v>27</v>
      </c>
      <c r="C2" s="14"/>
      <c r="D2" s="12">
        <f>COUNT(B4:B6)</f>
        <v>3</v>
      </c>
      <c r="J2" s="15"/>
      <c r="K2" s="22"/>
      <c r="L2" s="23" t="s">
        <v>27</v>
      </c>
      <c r="M2" s="24"/>
      <c r="N2" s="25">
        <f>COUNT(L4:L6)</f>
        <v>3</v>
      </c>
      <c r="O2" s="22"/>
      <c r="P2" s="22"/>
      <c r="Q2" s="22"/>
      <c r="R2" s="22"/>
      <c r="S2" s="22"/>
      <c r="T2" s="15"/>
      <c r="U2" s="22"/>
      <c r="V2" s="23" t="s">
        <v>27</v>
      </c>
      <c r="W2" s="24"/>
      <c r="X2" s="25">
        <f>COUNT(V4:V6)</f>
        <v>3</v>
      </c>
      <c r="Y2" s="22"/>
      <c r="Z2" s="22"/>
      <c r="AA2" s="22"/>
      <c r="AB2" s="22"/>
      <c r="AC2" s="22"/>
    </row>
    <row r="3" spans="1:29">
      <c r="A3" s="16"/>
      <c r="B3" s="17" t="s">
        <v>21</v>
      </c>
      <c r="C3" s="17" t="s">
        <v>30</v>
      </c>
      <c r="D3" s="18" t="s">
        <v>31</v>
      </c>
      <c r="E3" s="18" t="s">
        <v>32</v>
      </c>
      <c r="F3" s="18" t="s">
        <v>33</v>
      </c>
      <c r="G3" s="18" t="s">
        <v>34</v>
      </c>
      <c r="H3" s="18" t="s">
        <v>35</v>
      </c>
      <c r="I3" s="18"/>
      <c r="J3" s="15"/>
      <c r="K3" s="22"/>
      <c r="L3" s="26" t="s">
        <v>43</v>
      </c>
      <c r="M3" s="26" t="s">
        <v>30</v>
      </c>
      <c r="N3" s="27" t="s">
        <v>53</v>
      </c>
      <c r="O3" s="27" t="s">
        <v>32</v>
      </c>
      <c r="P3" s="27" t="s">
        <v>54</v>
      </c>
      <c r="Q3" s="27" t="s">
        <v>34</v>
      </c>
      <c r="R3" s="27" t="s">
        <v>35</v>
      </c>
      <c r="S3" s="27"/>
      <c r="T3" s="15"/>
      <c r="U3" s="22"/>
      <c r="V3" s="26" t="s">
        <v>21</v>
      </c>
      <c r="W3" s="26" t="s">
        <v>43</v>
      </c>
      <c r="X3" s="27" t="s">
        <v>31</v>
      </c>
      <c r="Y3" s="27" t="s">
        <v>53</v>
      </c>
      <c r="Z3" s="27" t="s">
        <v>33</v>
      </c>
      <c r="AA3" s="27" t="s">
        <v>54</v>
      </c>
      <c r="AB3" s="27" t="s">
        <v>35</v>
      </c>
      <c r="AC3" s="27"/>
    </row>
    <row r="4" spans="1:29">
      <c r="A4" s="16"/>
      <c r="B4" s="19">
        <v>1</v>
      </c>
      <c r="C4" s="19">
        <v>2</v>
      </c>
      <c r="D4" s="16">
        <f>B4-$B$8</f>
        <v>-1</v>
      </c>
      <c r="E4" s="16">
        <f>C4-$C$8</f>
        <v>-1.6666666666666665</v>
      </c>
      <c r="F4" s="16">
        <f>D4*D4</f>
        <v>1</v>
      </c>
      <c r="G4" s="16">
        <f>E4*E4</f>
        <v>2.7777777777777772</v>
      </c>
      <c r="H4" s="16">
        <f>D4*E4</f>
        <v>1.6666666666666665</v>
      </c>
      <c r="I4" s="16"/>
      <c r="J4" s="15"/>
      <c r="K4" s="22"/>
      <c r="L4" s="28">
        <v>3</v>
      </c>
      <c r="M4" s="28">
        <v>2</v>
      </c>
      <c r="N4" s="22">
        <f>L4-$L$8</f>
        <v>-1.333333333333333</v>
      </c>
      <c r="O4" s="22">
        <f>M4-$M$8</f>
        <v>-1.6666666666666665</v>
      </c>
      <c r="P4" s="22">
        <f>N4*N4</f>
        <v>1.777777777777777</v>
      </c>
      <c r="Q4" s="22">
        <f>O4*O4</f>
        <v>2.7777777777777772</v>
      </c>
      <c r="R4" s="22">
        <f>N4*O4</f>
        <v>2.2222222222222214</v>
      </c>
      <c r="S4" s="22"/>
      <c r="T4" s="15"/>
      <c r="U4" s="22"/>
      <c r="V4" s="28">
        <v>1</v>
      </c>
      <c r="W4" s="28">
        <v>3</v>
      </c>
      <c r="X4" s="22">
        <f>V4-$V$8</f>
        <v>-1</v>
      </c>
      <c r="Y4" s="22">
        <f>W4-$W$8</f>
        <v>-1.333333333333333</v>
      </c>
      <c r="Z4" s="22">
        <f>X4*X4</f>
        <v>1</v>
      </c>
      <c r="AA4" s="22">
        <f>Y4*Y4</f>
        <v>1.777777777777777</v>
      </c>
      <c r="AB4" s="22">
        <f>X4*Y4</f>
        <v>1.333333333333333</v>
      </c>
      <c r="AC4" s="22"/>
    </row>
    <row r="5" spans="1:29">
      <c r="A5" s="16"/>
      <c r="B5" s="19">
        <v>2</v>
      </c>
      <c r="C5" s="19">
        <v>3</v>
      </c>
      <c r="D5" s="16">
        <f t="shared" ref="D5:D6" si="0">B5-$B$8</f>
        <v>0</v>
      </c>
      <c r="E5" s="16">
        <f>C5-$C$8</f>
        <v>-0.66666666666666652</v>
      </c>
      <c r="F5" s="16">
        <f t="shared" ref="F5:G6" si="1">D5*D5</f>
        <v>0</v>
      </c>
      <c r="G5" s="16">
        <f t="shared" si="1"/>
        <v>0.44444444444444425</v>
      </c>
      <c r="H5" s="16">
        <f t="shared" ref="H5:H6" si="2">D5*E5</f>
        <v>0</v>
      </c>
      <c r="I5" s="16"/>
      <c r="J5" s="15"/>
      <c r="K5" s="22"/>
      <c r="L5" s="28">
        <v>4</v>
      </c>
      <c r="M5" s="28">
        <v>3</v>
      </c>
      <c r="N5" s="22">
        <f t="shared" ref="N5:N6" si="3">L5-$L$8</f>
        <v>-0.33333333333333304</v>
      </c>
      <c r="O5" s="22">
        <f t="shared" ref="O5:O6" si="4">M5-$M$8</f>
        <v>-0.66666666666666652</v>
      </c>
      <c r="P5" s="22">
        <f t="shared" ref="P5:P6" si="5">N5*N5</f>
        <v>0.11111111111111091</v>
      </c>
      <c r="Q5" s="22">
        <f t="shared" ref="Q5:Q6" si="6">O5*O5</f>
        <v>0.44444444444444425</v>
      </c>
      <c r="R5" s="22">
        <f t="shared" ref="R5:R6" si="7">N5*O5</f>
        <v>0.22222222222222199</v>
      </c>
      <c r="S5" s="22"/>
      <c r="T5" s="15"/>
      <c r="U5" s="22"/>
      <c r="V5" s="28">
        <v>2</v>
      </c>
      <c r="W5" s="28">
        <v>4</v>
      </c>
      <c r="X5" s="22">
        <f t="shared" ref="X5:X6" si="8">V5-$V$8</f>
        <v>0</v>
      </c>
      <c r="Y5" s="22">
        <f t="shared" ref="Y5:Y6" si="9">W5-$W$8</f>
        <v>-0.33333333333333304</v>
      </c>
      <c r="Z5" s="22">
        <f t="shared" ref="Z5:Z6" si="10">X5*X5</f>
        <v>0</v>
      </c>
      <c r="AA5" s="22">
        <f t="shared" ref="AA5:AA6" si="11">Y5*Y5</f>
        <v>0.11111111111111091</v>
      </c>
      <c r="AB5" s="22">
        <f t="shared" ref="AB5:AB6" si="12">X5*Y5</f>
        <v>0</v>
      </c>
      <c r="AC5" s="22"/>
    </row>
    <row r="6" spans="1:29">
      <c r="A6" s="16"/>
      <c r="B6" s="19">
        <v>3</v>
      </c>
      <c r="C6" s="19">
        <v>6</v>
      </c>
      <c r="D6" s="16">
        <f t="shared" si="0"/>
        <v>1</v>
      </c>
      <c r="E6" s="16">
        <f>C6-$C$8</f>
        <v>2.3333333333333335</v>
      </c>
      <c r="F6" s="16">
        <f t="shared" si="1"/>
        <v>1</v>
      </c>
      <c r="G6" s="16">
        <f t="shared" si="1"/>
        <v>5.4444444444444455</v>
      </c>
      <c r="H6" s="16">
        <f t="shared" si="2"/>
        <v>2.3333333333333335</v>
      </c>
      <c r="I6" s="16"/>
      <c r="J6" s="15"/>
      <c r="K6" s="22"/>
      <c r="L6" s="28">
        <v>6</v>
      </c>
      <c r="M6" s="28">
        <v>6</v>
      </c>
      <c r="N6" s="22">
        <f t="shared" si="3"/>
        <v>1.666666666666667</v>
      </c>
      <c r="O6" s="22">
        <f t="shared" si="4"/>
        <v>2.3333333333333335</v>
      </c>
      <c r="P6" s="22">
        <f t="shared" si="5"/>
        <v>2.7777777777777786</v>
      </c>
      <c r="Q6" s="22">
        <f t="shared" si="6"/>
        <v>5.4444444444444455</v>
      </c>
      <c r="R6" s="22">
        <f t="shared" si="7"/>
        <v>3.8888888888888897</v>
      </c>
      <c r="S6" s="22"/>
      <c r="T6" s="15"/>
      <c r="U6" s="22"/>
      <c r="V6" s="28">
        <v>3</v>
      </c>
      <c r="W6" s="28">
        <v>6</v>
      </c>
      <c r="X6" s="22">
        <f t="shared" si="8"/>
        <v>1</v>
      </c>
      <c r="Y6" s="22">
        <f t="shared" si="9"/>
        <v>1.666666666666667</v>
      </c>
      <c r="Z6" s="22">
        <f t="shared" si="10"/>
        <v>1</v>
      </c>
      <c r="AA6" s="22">
        <f t="shared" si="11"/>
        <v>2.7777777777777786</v>
      </c>
      <c r="AB6" s="22">
        <f t="shared" si="12"/>
        <v>1.666666666666667</v>
      </c>
      <c r="AC6" s="22"/>
    </row>
    <row r="7" spans="1:29" ht="18.600000000000001" thickBot="1">
      <c r="A7" s="18" t="s">
        <v>22</v>
      </c>
      <c r="B7" s="16">
        <f>SUM(B4:B6)</f>
        <v>6</v>
      </c>
      <c r="C7" s="16">
        <f t="shared" ref="C7:H7" si="13">SUM(C4:C6)</f>
        <v>11</v>
      </c>
      <c r="D7" s="16">
        <f t="shared" si="13"/>
        <v>0</v>
      </c>
      <c r="E7" s="16">
        <f t="shared" si="13"/>
        <v>0</v>
      </c>
      <c r="F7" s="16">
        <f t="shared" si="13"/>
        <v>2</v>
      </c>
      <c r="G7" s="16">
        <f t="shared" si="13"/>
        <v>8.6666666666666679</v>
      </c>
      <c r="H7" s="16">
        <f t="shared" si="13"/>
        <v>4</v>
      </c>
      <c r="I7" s="16"/>
      <c r="J7" s="15"/>
      <c r="K7" s="27" t="s">
        <v>22</v>
      </c>
      <c r="L7" s="46">
        <f>SUM(L4:L6)</f>
        <v>13</v>
      </c>
      <c r="M7" s="46">
        <f t="shared" ref="M7" si="14">SUM(M4:M6)</f>
        <v>11</v>
      </c>
      <c r="N7" s="46">
        <f t="shared" ref="N7" si="15">SUM(N4:N6)</f>
        <v>0</v>
      </c>
      <c r="O7" s="46">
        <f t="shared" ref="O7" si="16">SUM(O4:O6)</f>
        <v>0</v>
      </c>
      <c r="P7" s="46">
        <f t="shared" ref="P7" si="17">SUM(P4:P6)</f>
        <v>4.6666666666666661</v>
      </c>
      <c r="Q7" s="46">
        <f t="shared" ref="Q7" si="18">SUM(Q4:Q6)</f>
        <v>8.6666666666666679</v>
      </c>
      <c r="R7" s="46">
        <f t="shared" ref="R7" si="19">SUM(R4:R6)</f>
        <v>6.333333333333333</v>
      </c>
      <c r="S7" s="22"/>
      <c r="T7" s="15"/>
      <c r="U7" s="27" t="s">
        <v>22</v>
      </c>
      <c r="V7" s="46">
        <f>SUM(V4:V6)</f>
        <v>6</v>
      </c>
      <c r="W7" s="46">
        <f t="shared" ref="W7" si="20">SUM(W4:W6)</f>
        <v>13</v>
      </c>
      <c r="X7" s="46">
        <f t="shared" ref="X7" si="21">SUM(X4:X6)</f>
        <v>0</v>
      </c>
      <c r="Y7" s="46">
        <f t="shared" ref="Y7" si="22">SUM(Y4:Y6)</f>
        <v>0</v>
      </c>
      <c r="Z7" s="46">
        <f t="shared" ref="Z7" si="23">SUM(Z4:Z6)</f>
        <v>2</v>
      </c>
      <c r="AA7" s="46">
        <f t="shared" ref="AA7" si="24">SUM(AA4:AA6)</f>
        <v>4.6666666666666661</v>
      </c>
      <c r="AB7" s="46">
        <f t="shared" ref="AB7" si="25">SUM(AB4:AB6)</f>
        <v>3</v>
      </c>
      <c r="AC7" s="46"/>
    </row>
    <row r="8" spans="1:29">
      <c r="A8" s="18" t="s">
        <v>23</v>
      </c>
      <c r="B8" s="16">
        <f>B7/$D$2</f>
        <v>2</v>
      </c>
      <c r="C8" s="16">
        <f>C7/$D$2</f>
        <v>3.6666666666666665</v>
      </c>
      <c r="D8" s="16"/>
      <c r="E8" s="16"/>
      <c r="F8" s="16"/>
      <c r="G8" s="16"/>
      <c r="H8" s="20" t="s">
        <v>36</v>
      </c>
      <c r="I8" s="16"/>
      <c r="J8" s="15"/>
      <c r="K8" s="27" t="s">
        <v>23</v>
      </c>
      <c r="L8" s="22">
        <f>L7/$N$2</f>
        <v>4.333333333333333</v>
      </c>
      <c r="M8" s="22">
        <f>M7/$N$2</f>
        <v>3.6666666666666665</v>
      </c>
      <c r="N8" s="22"/>
      <c r="O8" s="22"/>
      <c r="P8" s="22"/>
      <c r="Q8" s="22"/>
      <c r="R8" s="29" t="s">
        <v>36</v>
      </c>
      <c r="S8" s="22"/>
      <c r="T8" s="15"/>
      <c r="U8" s="27" t="s">
        <v>23</v>
      </c>
      <c r="V8" s="22">
        <f>V7/$X$2</f>
        <v>2</v>
      </c>
      <c r="W8" s="22">
        <f>W7/$X$2</f>
        <v>4.333333333333333</v>
      </c>
      <c r="X8" s="22"/>
      <c r="Y8" s="22"/>
      <c r="Z8" s="22"/>
      <c r="AA8" s="22"/>
      <c r="AB8" s="29" t="s">
        <v>36</v>
      </c>
      <c r="AC8" s="22"/>
    </row>
    <row r="9" spans="1:29">
      <c r="A9" s="18" t="s">
        <v>12</v>
      </c>
      <c r="B9" s="16"/>
      <c r="C9" s="16"/>
      <c r="D9" s="16"/>
      <c r="E9" s="16"/>
      <c r="F9" s="16">
        <f>SUM(F4:F6)</f>
        <v>2</v>
      </c>
      <c r="G9" s="16">
        <f>SUM(G4:G6)</f>
        <v>8.6666666666666679</v>
      </c>
      <c r="H9" s="21">
        <f>SUM(H4:H6)</f>
        <v>4</v>
      </c>
      <c r="I9" s="16"/>
      <c r="J9" s="15"/>
      <c r="K9" s="27" t="s">
        <v>12</v>
      </c>
      <c r="L9" s="22"/>
      <c r="M9" s="22"/>
      <c r="N9" s="22"/>
      <c r="O9" s="22"/>
      <c r="P9" s="22">
        <f>SUM(P4:P6)</f>
        <v>4.6666666666666661</v>
      </c>
      <c r="Q9" s="22">
        <f>SUM(Q4:Q6)</f>
        <v>8.6666666666666679</v>
      </c>
      <c r="R9" s="30">
        <f>SUM(R4:R6)</f>
        <v>6.333333333333333</v>
      </c>
      <c r="S9" s="22"/>
      <c r="T9" s="15"/>
      <c r="U9" s="27" t="s">
        <v>12</v>
      </c>
      <c r="V9" s="22"/>
      <c r="W9" s="22"/>
      <c r="X9" s="22"/>
      <c r="Y9" s="22"/>
      <c r="Z9" s="22">
        <f>SUM(Z4:Z6)</f>
        <v>2</v>
      </c>
      <c r="AA9" s="22">
        <f>SUM(AA4:AA6)</f>
        <v>4.6666666666666661</v>
      </c>
      <c r="AB9" s="30">
        <f>SUM(AB4:AB6)</f>
        <v>3</v>
      </c>
      <c r="AC9" s="22"/>
    </row>
    <row r="10" spans="1:29">
      <c r="A10" s="18" t="s">
        <v>26</v>
      </c>
      <c r="B10" s="16"/>
      <c r="C10" s="16"/>
      <c r="D10" s="16"/>
      <c r="E10" s="16"/>
      <c r="F10" s="19">
        <f>F9/($D$2-1)</f>
        <v>1</v>
      </c>
      <c r="G10" s="19">
        <f>G9/($D$2-1)</f>
        <v>4.3333333333333339</v>
      </c>
      <c r="H10" s="19">
        <f>H9/($D$2-1)</f>
        <v>2</v>
      </c>
      <c r="I10" s="16"/>
      <c r="J10" s="15"/>
      <c r="K10" s="27" t="s">
        <v>26</v>
      </c>
      <c r="L10" s="22"/>
      <c r="M10" s="22"/>
      <c r="N10" s="22"/>
      <c r="O10" s="22"/>
      <c r="P10" s="28">
        <f>P9/($N$2-1)</f>
        <v>2.333333333333333</v>
      </c>
      <c r="Q10" s="28">
        <f>Q9/($N$2-1)</f>
        <v>4.3333333333333339</v>
      </c>
      <c r="R10" s="28">
        <f>R9/($N$2-1)</f>
        <v>3.1666666666666665</v>
      </c>
      <c r="S10" s="22"/>
      <c r="T10" s="15"/>
      <c r="U10" s="27" t="s">
        <v>26</v>
      </c>
      <c r="V10" s="22"/>
      <c r="W10" s="22"/>
      <c r="X10" s="22"/>
      <c r="Y10" s="22"/>
      <c r="Z10" s="28">
        <f>Z9/($X$2-1)</f>
        <v>1</v>
      </c>
      <c r="AA10" s="28">
        <f>AA9/($X$2-1)</f>
        <v>2.333333333333333</v>
      </c>
      <c r="AB10" s="28">
        <f>AB9/($X$2-1)</f>
        <v>1.5</v>
      </c>
      <c r="AC10" s="22"/>
    </row>
    <row r="11" spans="1:29">
      <c r="A11" s="18" t="s">
        <v>28</v>
      </c>
      <c r="B11" s="16"/>
      <c r="C11" s="16"/>
      <c r="D11" s="16"/>
      <c r="E11" s="16"/>
      <c r="F11" s="16">
        <f>SQRT(F10)</f>
        <v>1</v>
      </c>
      <c r="G11" s="16">
        <f>SQRT(G10)</f>
        <v>2.0816659994661331</v>
      </c>
      <c r="H11" s="16"/>
      <c r="I11" s="16"/>
      <c r="J11" s="15"/>
      <c r="K11" s="27" t="s">
        <v>28</v>
      </c>
      <c r="L11" s="22"/>
      <c r="M11" s="22"/>
      <c r="N11" s="22"/>
      <c r="O11" s="22"/>
      <c r="P11" s="22">
        <f>SQRT(P10)</f>
        <v>1.5275252316519465</v>
      </c>
      <c r="Q11" s="22">
        <f>SQRT(Q10)</f>
        <v>2.0816659994661331</v>
      </c>
      <c r="R11" s="22"/>
      <c r="S11" s="22"/>
      <c r="T11" s="15"/>
      <c r="U11" s="27" t="s">
        <v>28</v>
      </c>
      <c r="V11" s="22"/>
      <c r="W11" s="22"/>
      <c r="X11" s="22"/>
      <c r="Y11" s="22"/>
      <c r="Z11" s="22">
        <f>SQRT(Z10)</f>
        <v>1</v>
      </c>
      <c r="AA11" s="22">
        <f>SQRT(AA10)</f>
        <v>1.5275252316519465</v>
      </c>
      <c r="AB11" s="22"/>
      <c r="AC11" s="22"/>
    </row>
    <row r="12" spans="1:29">
      <c r="A12" s="16" t="s">
        <v>29</v>
      </c>
      <c r="B12" s="16"/>
      <c r="C12" s="16"/>
      <c r="D12" s="16"/>
      <c r="E12" s="16"/>
      <c r="F12" s="16"/>
      <c r="G12" s="16"/>
      <c r="H12" s="16"/>
      <c r="I12" s="16"/>
      <c r="J12" s="15"/>
      <c r="K12" s="22" t="s">
        <v>29</v>
      </c>
      <c r="L12" s="22"/>
      <c r="M12" s="22"/>
      <c r="N12" s="22"/>
      <c r="O12" s="22"/>
      <c r="P12" s="22"/>
      <c r="Q12" s="22"/>
      <c r="R12" s="22"/>
      <c r="S12" s="22"/>
      <c r="T12" s="15"/>
      <c r="U12" s="22" t="s">
        <v>29</v>
      </c>
      <c r="V12" s="22"/>
      <c r="W12" s="22"/>
      <c r="X12" s="22"/>
      <c r="Y12" s="22"/>
      <c r="Z12" s="22"/>
      <c r="AA12" s="22"/>
      <c r="AB12" s="22"/>
      <c r="AC12" s="22"/>
    </row>
    <row r="13" spans="1:29">
      <c r="A13" s="16"/>
      <c r="B13" s="16"/>
      <c r="C13" s="16"/>
      <c r="D13" s="16"/>
      <c r="E13" s="16"/>
      <c r="F13" s="16"/>
      <c r="G13" s="16"/>
      <c r="H13" s="16"/>
      <c r="I13" s="16"/>
      <c r="J13" s="15"/>
      <c r="K13" s="22"/>
      <c r="L13" s="22"/>
      <c r="M13" s="22"/>
      <c r="N13" s="22"/>
      <c r="O13" s="22"/>
      <c r="P13" s="22"/>
      <c r="Q13" s="22"/>
      <c r="R13" s="22"/>
      <c r="S13" s="22"/>
      <c r="T13" s="15"/>
      <c r="U13" s="22"/>
      <c r="V13" s="22"/>
      <c r="W13" s="22"/>
      <c r="X13" s="22"/>
      <c r="Y13" s="22"/>
      <c r="Z13" s="22"/>
      <c r="AA13" s="22"/>
      <c r="AB13" s="22"/>
      <c r="AC13" s="22"/>
    </row>
    <row r="14" spans="1:29">
      <c r="A14" s="18" t="s">
        <v>37</v>
      </c>
      <c r="B14" s="39">
        <f>H10/(F11*G11)</f>
        <v>0.96076892283052262</v>
      </c>
      <c r="C14" s="22">
        <f>RSQ(B4:B6,C4:C6)</f>
        <v>0.92307692307692268</v>
      </c>
      <c r="D14" s="22">
        <f>B14^2</f>
        <v>0.92307692307692268</v>
      </c>
      <c r="E14" s="16"/>
      <c r="F14" s="16"/>
      <c r="G14" s="16"/>
      <c r="H14" s="16"/>
      <c r="I14" s="16"/>
      <c r="J14" s="15"/>
      <c r="K14" s="27" t="s">
        <v>37</v>
      </c>
      <c r="L14" s="40">
        <f>R10/(P11*Q11)</f>
        <v>0.9958705948858223</v>
      </c>
      <c r="M14" s="22">
        <f>RSQ(L4:L6,M4:M6)</f>
        <v>0.99175824175824157</v>
      </c>
      <c r="N14" s="22">
        <f>L14^2</f>
        <v>0.99175824175824157</v>
      </c>
      <c r="O14" s="22"/>
      <c r="P14" s="22"/>
      <c r="Q14" s="22"/>
      <c r="R14" s="22"/>
      <c r="S14" s="22"/>
      <c r="T14" s="15"/>
      <c r="U14" s="27" t="s">
        <v>37</v>
      </c>
      <c r="V14" s="31">
        <f>AB10/(Z11*AA11)</f>
        <v>0.98198050606196585</v>
      </c>
      <c r="W14" s="22">
        <f>RSQ(V4:V6,W4:W6)</f>
        <v>0.96428571428571452</v>
      </c>
      <c r="X14" s="22">
        <f>V14^2</f>
        <v>0.96428571428571452</v>
      </c>
      <c r="Y14" s="22"/>
      <c r="Z14" s="22"/>
      <c r="AA14" s="22"/>
      <c r="AB14" s="22"/>
      <c r="AC14" s="22"/>
    </row>
    <row r="15" spans="1:29">
      <c r="A15" s="16"/>
      <c r="B15" s="16"/>
      <c r="C15" s="16"/>
      <c r="D15" s="16"/>
      <c r="E15" s="16"/>
      <c r="F15" s="16"/>
      <c r="G15" s="16"/>
      <c r="H15" s="16"/>
      <c r="I15" s="16"/>
      <c r="J15" s="15"/>
      <c r="K15" s="22"/>
      <c r="L15" s="22"/>
      <c r="M15" s="22"/>
      <c r="N15" s="22"/>
      <c r="O15" s="22"/>
      <c r="P15" s="22"/>
      <c r="Q15" s="22"/>
      <c r="R15" s="22"/>
      <c r="S15" s="22"/>
      <c r="T15" s="15"/>
      <c r="U15" s="22"/>
      <c r="V15" s="22"/>
      <c r="W15" s="22"/>
      <c r="X15" s="22"/>
      <c r="Y15" s="22"/>
      <c r="Z15" s="22"/>
      <c r="AA15" s="22"/>
      <c r="AB15" s="22"/>
      <c r="AC15" s="22"/>
    </row>
    <row r="16" spans="1:29">
      <c r="A16" s="16"/>
      <c r="B16" s="16" t="s">
        <v>38</v>
      </c>
      <c r="C16" s="16"/>
      <c r="D16" s="16" t="s">
        <v>39</v>
      </c>
      <c r="E16" s="16">
        <f>B14*(G11/F11)</f>
        <v>2</v>
      </c>
      <c r="F16" s="16"/>
      <c r="G16" s="16"/>
      <c r="H16" s="16"/>
      <c r="I16" s="16"/>
      <c r="J16" s="15"/>
      <c r="K16" s="22"/>
      <c r="L16" s="22" t="s">
        <v>38</v>
      </c>
      <c r="M16" s="22"/>
      <c r="N16" s="22" t="s">
        <v>39</v>
      </c>
      <c r="O16" s="22">
        <f>L14*(Q11/P11)</f>
        <v>1.3571428571428574</v>
      </c>
      <c r="P16" s="22"/>
      <c r="Q16" s="22"/>
      <c r="R16" s="22"/>
      <c r="S16" s="22"/>
      <c r="T16" s="15"/>
      <c r="U16" s="22"/>
      <c r="V16" s="22" t="s">
        <v>38</v>
      </c>
      <c r="W16" s="22"/>
      <c r="X16" s="22" t="s">
        <v>39</v>
      </c>
      <c r="Y16" s="22">
        <f>V14*(AA11/Z11)</f>
        <v>1.5</v>
      </c>
      <c r="Z16" s="22"/>
      <c r="AA16" s="22"/>
      <c r="AB16" s="22"/>
      <c r="AC16" s="22"/>
    </row>
    <row r="17" spans="1:35">
      <c r="A17" s="16"/>
      <c r="B17" s="16"/>
      <c r="C17" s="16"/>
      <c r="D17" s="16" t="s">
        <v>40</v>
      </c>
      <c r="E17" s="16">
        <f>C8-(E16*B8)</f>
        <v>-0.33333333333333348</v>
      </c>
      <c r="F17" s="16"/>
      <c r="G17" s="16"/>
      <c r="H17" s="16"/>
      <c r="I17" s="16"/>
      <c r="J17" s="15"/>
      <c r="K17" s="22"/>
      <c r="L17" s="22"/>
      <c r="M17" s="22"/>
      <c r="N17" s="22" t="s">
        <v>40</v>
      </c>
      <c r="O17" s="22">
        <f>M8-(O16*L8)</f>
        <v>-2.2142857142857149</v>
      </c>
      <c r="P17" s="22"/>
      <c r="Q17" s="22"/>
      <c r="R17" s="22"/>
      <c r="S17" s="22"/>
      <c r="T17" s="15"/>
      <c r="U17" s="22"/>
      <c r="V17" s="22"/>
      <c r="W17" s="22"/>
      <c r="X17" s="22" t="s">
        <v>40</v>
      </c>
      <c r="Y17" s="22">
        <f>W8-(Y16*V8)</f>
        <v>1.333333333333333</v>
      </c>
      <c r="Z17" s="22"/>
      <c r="AA17" s="22"/>
      <c r="AB17" s="22"/>
      <c r="AC17" s="22"/>
    </row>
    <row r="18" spans="1:35" ht="15" customHeight="1">
      <c r="A18" s="15" t="s">
        <v>57</v>
      </c>
      <c r="B18" s="15"/>
      <c r="C18" s="15"/>
      <c r="D18" s="15"/>
      <c r="E18" s="15"/>
      <c r="F18" s="15"/>
      <c r="G18" s="15"/>
      <c r="H18" s="15"/>
      <c r="I18" s="15"/>
      <c r="J18" s="15"/>
      <c r="K18" s="15" t="s">
        <v>58</v>
      </c>
      <c r="L18" s="15"/>
      <c r="M18" s="15"/>
      <c r="N18" s="15"/>
      <c r="O18" s="15"/>
      <c r="P18" s="15"/>
      <c r="Q18" s="15"/>
      <c r="R18" s="15"/>
      <c r="S18" s="15"/>
      <c r="T18" s="15"/>
      <c r="U18" s="15" t="s">
        <v>59</v>
      </c>
      <c r="V18" s="15"/>
      <c r="W18" s="15"/>
      <c r="X18" s="15"/>
      <c r="Y18" s="15"/>
      <c r="Z18" s="15"/>
      <c r="AA18" s="15"/>
      <c r="AB18" s="15"/>
      <c r="AC18" s="15"/>
    </row>
    <row r="20" spans="1:35">
      <c r="B20" s="17" t="s">
        <v>21</v>
      </c>
      <c r="C20" s="17" t="s">
        <v>30</v>
      </c>
      <c r="D20" s="26" t="s">
        <v>43</v>
      </c>
      <c r="G20" s="11" t="s">
        <v>44</v>
      </c>
      <c r="H20" s="11" t="s">
        <v>41</v>
      </c>
      <c r="I20" s="11" t="s">
        <v>45</v>
      </c>
      <c r="J20" s="11" t="s">
        <v>46</v>
      </c>
      <c r="K20" s="11" t="s">
        <v>47</v>
      </c>
      <c r="L20" s="11" t="s">
        <v>46</v>
      </c>
      <c r="M20" s="11" t="s">
        <v>48</v>
      </c>
    </row>
    <row r="21" spans="1:35">
      <c r="B21" s="19">
        <v>1</v>
      </c>
      <c r="C21" s="19">
        <v>2</v>
      </c>
      <c r="D21" s="28">
        <v>3</v>
      </c>
    </row>
    <row r="22" spans="1:35">
      <c r="B22" s="19">
        <v>2</v>
      </c>
      <c r="C22" s="19">
        <v>3</v>
      </c>
      <c r="D22" s="28">
        <v>4</v>
      </c>
    </row>
    <row r="23" spans="1:35">
      <c r="B23" s="19">
        <v>3</v>
      </c>
      <c r="C23" s="19">
        <v>6</v>
      </c>
      <c r="D23" s="28">
        <v>6</v>
      </c>
      <c r="F23" t="s">
        <v>69</v>
      </c>
      <c r="K23" t="s">
        <v>70</v>
      </c>
    </row>
    <row r="24" spans="1:35">
      <c r="F24" s="1"/>
      <c r="G24" s="1" t="s">
        <v>21</v>
      </c>
      <c r="H24" s="1" t="s">
        <v>30</v>
      </c>
      <c r="I24" s="1" t="s">
        <v>49</v>
      </c>
      <c r="K24" s="1"/>
      <c r="L24" s="1" t="s">
        <v>21</v>
      </c>
      <c r="M24" s="1" t="s">
        <v>30</v>
      </c>
      <c r="N24" s="1" t="s">
        <v>49</v>
      </c>
    </row>
    <row r="25" spans="1:35">
      <c r="F25" s="1" t="s">
        <v>21</v>
      </c>
      <c r="G25" s="1">
        <v>1</v>
      </c>
      <c r="H25" s="1"/>
      <c r="I25" s="1"/>
      <c r="K25" s="1" t="s">
        <v>21</v>
      </c>
      <c r="L25" s="1">
        <v>1</v>
      </c>
      <c r="M25" s="1"/>
      <c r="N25" s="1"/>
    </row>
    <row r="26" spans="1:35">
      <c r="F26" s="1" t="s">
        <v>30</v>
      </c>
      <c r="G26" s="34">
        <f>( B14-(L14*V14))/(1-V14^2)</f>
        <v>-0.48038446141527136</v>
      </c>
      <c r="H26" s="35">
        <v>1</v>
      </c>
      <c r="I26" s="35">
        <v>1.468</v>
      </c>
      <c r="J26" s="36"/>
      <c r="K26" s="35" t="s">
        <v>30</v>
      </c>
      <c r="L26" s="34">
        <f>G26*(G11/F11)</f>
        <v>-1.0000000000000209</v>
      </c>
      <c r="M26" s="35">
        <v>1</v>
      </c>
      <c r="N26" s="1"/>
    </row>
    <row r="27" spans="1:35">
      <c r="F27" s="1" t="s">
        <v>49</v>
      </c>
      <c r="G27" s="37">
        <f>( V14-(B14*L14))/(1-B14^2)</f>
        <v>0.32732683535399254</v>
      </c>
      <c r="H27" s="38">
        <f>( L14-(V14*B14))/(1-B14^2)</f>
        <v>0.68138514386924309</v>
      </c>
      <c r="I27" s="35">
        <v>1</v>
      </c>
      <c r="J27" s="36"/>
      <c r="K27" s="35" t="s">
        <v>49</v>
      </c>
      <c r="L27" s="37">
        <f>G27*(AA11/ Z11)</f>
        <v>0.500000000000006</v>
      </c>
      <c r="M27" s="38">
        <f>H27*(P11/Q11)</f>
        <v>0.49999999999999711</v>
      </c>
      <c r="N27" s="1">
        <v>1</v>
      </c>
    </row>
    <row r="29" spans="1:35">
      <c r="G29" s="32" t="s">
        <v>50</v>
      </c>
      <c r="H29" s="11" t="s">
        <v>41</v>
      </c>
      <c r="I29" s="11" t="s">
        <v>65</v>
      </c>
      <c r="J29" s="11" t="s">
        <v>46</v>
      </c>
      <c r="K29" s="11" t="s">
        <v>66</v>
      </c>
      <c r="M29" s="11" t="s">
        <v>67</v>
      </c>
    </row>
    <row r="30" spans="1:35">
      <c r="U30" t="s">
        <v>52</v>
      </c>
    </row>
    <row r="31" spans="1:35">
      <c r="G31" s="11" t="s">
        <v>48</v>
      </c>
      <c r="H31" s="11" t="s">
        <v>41</v>
      </c>
      <c r="I31" s="11" t="s">
        <v>44</v>
      </c>
      <c r="J31" s="11" t="s">
        <v>51</v>
      </c>
      <c r="K31" s="11" t="s">
        <v>50</v>
      </c>
      <c r="U31" s="33" t="s">
        <v>55</v>
      </c>
      <c r="V31" s="33"/>
      <c r="W31" s="33"/>
      <c r="X31" s="33"/>
    </row>
    <row r="32" spans="1:35">
      <c r="U32" t="s">
        <v>60</v>
      </c>
      <c r="Z32" s="33" t="s">
        <v>61</v>
      </c>
      <c r="AA32" s="8"/>
      <c r="AB32" s="8"/>
      <c r="AC32" s="8"/>
      <c r="AD32" s="8"/>
      <c r="AE32" s="8"/>
      <c r="AF32" s="8"/>
      <c r="AG32" s="8"/>
      <c r="AH32" s="8"/>
      <c r="AI32" s="8"/>
    </row>
    <row r="33" spans="1:34">
      <c r="K33" s="33" t="s">
        <v>71</v>
      </c>
      <c r="L33" s="33"/>
      <c r="M33" s="33"/>
      <c r="N33" s="33"/>
      <c r="O33" s="33"/>
      <c r="P33" s="33"/>
      <c r="Q33" s="33"/>
      <c r="R33" s="33"/>
      <c r="U33" t="s">
        <v>56</v>
      </c>
      <c r="Z33" s="41" t="s">
        <v>62</v>
      </c>
      <c r="AA33" s="42"/>
      <c r="AB33" s="42"/>
      <c r="AC33" s="42"/>
      <c r="AD33" s="42"/>
      <c r="AE33" s="42"/>
      <c r="AF33" s="42"/>
      <c r="AG33" s="42"/>
      <c r="AH33" s="42"/>
    </row>
    <row r="34" spans="1:34">
      <c r="G34" t="s">
        <v>63</v>
      </c>
      <c r="H34" t="s">
        <v>64</v>
      </c>
      <c r="I34" s="11" t="s">
        <v>65</v>
      </c>
      <c r="J34" s="11" t="s">
        <v>46</v>
      </c>
      <c r="K34" s="11" t="s">
        <v>66</v>
      </c>
      <c r="M34" s="11" t="s">
        <v>68</v>
      </c>
    </row>
    <row r="36" spans="1:34">
      <c r="A36" s="277"/>
      <c r="B36" s="277"/>
      <c r="C36" s="277"/>
      <c r="D36" s="277"/>
      <c r="E36" s="277"/>
    </row>
  </sheetData>
  <mergeCells count="1">
    <mergeCell ref="A36:E36"/>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CA4C-8E4B-421D-887B-A120A81CB70C}">
  <dimension ref="A1:E14"/>
  <sheetViews>
    <sheetView workbookViewId="0">
      <selection activeCell="D19" sqref="D19"/>
    </sheetView>
  </sheetViews>
  <sheetFormatPr defaultRowHeight="18"/>
  <cols>
    <col min="1" max="1" width="19" customWidth="1"/>
    <col min="4" max="4" width="9.3984375" customWidth="1"/>
  </cols>
  <sheetData>
    <row r="1" spans="1:5" ht="18.600000000000001" thickBot="1">
      <c r="B1" s="7" t="s">
        <v>27</v>
      </c>
      <c r="C1">
        <f>COUNT(B3:B5)</f>
        <v>3</v>
      </c>
    </row>
    <row r="2" spans="1:5">
      <c r="B2" s="8" t="s">
        <v>21</v>
      </c>
      <c r="C2" s="4" t="s">
        <v>24</v>
      </c>
      <c r="D2" s="4" t="s">
        <v>25</v>
      </c>
    </row>
    <row r="3" spans="1:5">
      <c r="B3">
        <v>1</v>
      </c>
      <c r="C3" s="9">
        <f>B3-$B$7</f>
        <v>-1</v>
      </c>
      <c r="D3" s="9">
        <f>C3*C3</f>
        <v>1</v>
      </c>
    </row>
    <row r="4" spans="1:5">
      <c r="B4">
        <v>2</v>
      </c>
      <c r="C4" s="9">
        <f t="shared" ref="C4:C5" si="0">B4-$B$7</f>
        <v>0</v>
      </c>
      <c r="D4" s="9">
        <f t="shared" ref="D4:D5" si="1">C4*C4</f>
        <v>0</v>
      </c>
    </row>
    <row r="5" spans="1:5" ht="18.600000000000001" thickBot="1">
      <c r="B5">
        <v>3</v>
      </c>
      <c r="C5" s="5">
        <f t="shared" si="0"/>
        <v>1</v>
      </c>
      <c r="D5" s="5">
        <f t="shared" si="1"/>
        <v>1</v>
      </c>
    </row>
    <row r="6" spans="1:5">
      <c r="A6" s="8" t="s">
        <v>72</v>
      </c>
      <c r="B6" s="45">
        <f>SUM(B3:B5)</f>
        <v>6</v>
      </c>
      <c r="E6" t="s">
        <v>4</v>
      </c>
    </row>
    <row r="7" spans="1:5" ht="18.600000000000001" thickBot="1">
      <c r="A7" s="8" t="s">
        <v>23</v>
      </c>
      <c r="B7">
        <f>B6/C1</f>
        <v>2</v>
      </c>
      <c r="E7" t="s">
        <v>5</v>
      </c>
    </row>
    <row r="8" spans="1:5" ht="18.600000000000001" thickBot="1">
      <c r="A8" s="8" t="s">
        <v>12</v>
      </c>
      <c r="D8" s="6">
        <f>SUM(D3:D5)</f>
        <v>2</v>
      </c>
      <c r="E8" t="s">
        <v>73</v>
      </c>
    </row>
    <row r="9" spans="1:5" ht="18.600000000000001" thickBot="1">
      <c r="A9" s="43" t="s">
        <v>26</v>
      </c>
      <c r="B9" s="44"/>
      <c r="C9" s="44"/>
      <c r="D9" s="12">
        <f>D8/C1</f>
        <v>0.66666666666666663</v>
      </c>
    </row>
    <row r="10" spans="1:5" ht="18.600000000000001" thickBot="1">
      <c r="A10" s="43" t="s">
        <v>28</v>
      </c>
      <c r="B10" s="44"/>
      <c r="C10" s="44"/>
      <c r="D10" s="12">
        <f>SQRT(D9)</f>
        <v>0.81649658092772603</v>
      </c>
    </row>
    <row r="11" spans="1:5">
      <c r="A11" t="s">
        <v>29</v>
      </c>
      <c r="D11">
        <f>D10/SQRT(C1)</f>
        <v>0.47140452079103173</v>
      </c>
    </row>
    <row r="12" spans="1:5">
      <c r="A12" s="278" t="s">
        <v>1238</v>
      </c>
      <c r="D12">
        <f>D8/(C1-1)</f>
        <v>1</v>
      </c>
    </row>
    <row r="13" spans="1:5">
      <c r="A13" s="278" t="s">
        <v>1239</v>
      </c>
      <c r="D13">
        <f>SQRT(D12)</f>
        <v>1</v>
      </c>
    </row>
    <row r="14" spans="1:5">
      <c r="A14" s="278" t="s">
        <v>1240</v>
      </c>
      <c r="D14">
        <f>D13/SQRT(C1)</f>
        <v>0.57735026918962584</v>
      </c>
    </row>
  </sheetData>
  <phoneticPr fontId="2"/>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E04A-83ED-4C61-A491-84122DDEAA23}">
  <dimension ref="A1:B156"/>
  <sheetViews>
    <sheetView topLeftCell="B142" zoomScaleNormal="100" workbookViewId="0">
      <selection activeCell="B141" sqref="B141"/>
    </sheetView>
  </sheetViews>
  <sheetFormatPr defaultRowHeight="18"/>
  <cols>
    <col min="2" max="2" width="144.09765625" customWidth="1"/>
  </cols>
  <sheetData>
    <row r="1" spans="1:1">
      <c r="A1" t="s">
        <v>119</v>
      </c>
    </row>
    <row r="23" spans="2:2" ht="34.200000000000003" customHeight="1">
      <c r="B23" s="47" t="s">
        <v>74</v>
      </c>
    </row>
    <row r="25" spans="2:2" ht="42.6" customHeight="1" thickBot="1">
      <c r="B25" s="48" t="s">
        <v>117</v>
      </c>
    </row>
    <row r="26" spans="2:2" ht="18.600000000000001" thickBot="1">
      <c r="B26" s="49"/>
    </row>
    <row r="27" spans="2:2" ht="68.400000000000006" customHeight="1" thickBot="1">
      <c r="B27" s="65" t="s">
        <v>118</v>
      </c>
    </row>
    <row r="28" spans="2:2" ht="18.600000000000001" thickBot="1">
      <c r="B28" s="50"/>
    </row>
    <row r="29" spans="2:2" ht="32.4" customHeight="1">
      <c r="B29" s="65" t="s">
        <v>734</v>
      </c>
    </row>
    <row r="31" spans="2:2" ht="43.8" customHeight="1">
      <c r="B31" s="51" t="s">
        <v>75</v>
      </c>
    </row>
    <row r="33" spans="2:2" ht="46.2" customHeight="1">
      <c r="B33" s="48"/>
    </row>
    <row r="35" spans="2:2" ht="48.6" customHeight="1">
      <c r="B35" s="51" t="s">
        <v>76</v>
      </c>
    </row>
    <row r="37" spans="2:2" ht="82.8" customHeight="1">
      <c r="B37" s="57" t="s">
        <v>103</v>
      </c>
    </row>
    <row r="39" spans="2:2" ht="69.599999999999994" customHeight="1" thickBot="1">
      <c r="B39" s="56" t="s">
        <v>104</v>
      </c>
    </row>
    <row r="40" spans="2:2" ht="18.600000000000001" thickBot="1">
      <c r="B40" s="49"/>
    </row>
    <row r="41" spans="2:2" ht="18.600000000000001" thickBot="1">
      <c r="B41" s="65" t="s">
        <v>732</v>
      </c>
    </row>
    <row r="42" spans="2:2" ht="18.600000000000001" thickBot="1">
      <c r="B42" s="50" t="s">
        <v>747</v>
      </c>
    </row>
    <row r="43" spans="2:2">
      <c r="B43" s="65" t="s">
        <v>733</v>
      </c>
    </row>
    <row r="44" spans="2:2">
      <c r="B44" t="s">
        <v>746</v>
      </c>
    </row>
    <row r="45" spans="2:2" ht="85.2" customHeight="1">
      <c r="B45" s="58" t="s">
        <v>77</v>
      </c>
    </row>
    <row r="46" spans="2:2" ht="37.200000000000003" customHeight="1">
      <c r="B46" s="140" t="s">
        <v>735</v>
      </c>
    </row>
    <row r="47" spans="2:2">
      <c r="B47" s="53"/>
    </row>
    <row r="48" spans="2:2" ht="343.2" customHeight="1"/>
    <row r="49" spans="2:2" ht="85.2" customHeight="1">
      <c r="B49" s="57" t="s">
        <v>105</v>
      </c>
    </row>
    <row r="51" spans="2:2" ht="30.6" customHeight="1">
      <c r="B51" s="52" t="s">
        <v>78</v>
      </c>
    </row>
    <row r="52" spans="2:2" ht="36" customHeight="1">
      <c r="B52" s="54"/>
    </row>
    <row r="53" spans="2:2" ht="44.4" customHeight="1"/>
    <row r="54" spans="2:2" ht="67.8" customHeight="1">
      <c r="B54" s="60" t="s">
        <v>106</v>
      </c>
    </row>
    <row r="56" spans="2:2" ht="110.4" customHeight="1" thickBot="1">
      <c r="B56" s="57" t="s">
        <v>107</v>
      </c>
    </row>
    <row r="57" spans="2:2" ht="18.600000000000001" thickBot="1">
      <c r="B57" s="49"/>
    </row>
    <row r="58" spans="2:2" ht="31.2" customHeight="1">
      <c r="B58" s="139" t="s">
        <v>730</v>
      </c>
    </row>
    <row r="60" spans="2:2">
      <c r="B60" s="61" t="s">
        <v>79</v>
      </c>
    </row>
    <row r="62" spans="2:2" ht="48.6" customHeight="1" thickBot="1">
      <c r="B62" s="61" t="s">
        <v>80</v>
      </c>
    </row>
    <row r="63" spans="2:2" ht="18.600000000000001" thickBot="1">
      <c r="B63" s="49"/>
    </row>
    <row r="64" spans="2:2">
      <c r="B64" s="65" t="s">
        <v>731</v>
      </c>
    </row>
    <row r="65" spans="2:2" ht="22.2">
      <c r="B65" s="141" t="s">
        <v>736</v>
      </c>
    </row>
    <row r="66" spans="2:2" ht="66" customHeight="1">
      <c r="B66" s="52" t="s">
        <v>81</v>
      </c>
    </row>
    <row r="67" spans="2:2" ht="19.8">
      <c r="B67" s="55"/>
    </row>
    <row r="68" spans="2:2" ht="162" customHeight="1" thickBot="1">
      <c r="B68" s="55"/>
    </row>
    <row r="69" spans="2:2" ht="18.600000000000001" thickBot="1">
      <c r="B69" s="49"/>
    </row>
    <row r="70" spans="2:2">
      <c r="B70" s="64" t="s">
        <v>82</v>
      </c>
    </row>
    <row r="71" spans="2:2" ht="26.4">
      <c r="B71" s="145" t="s">
        <v>737</v>
      </c>
    </row>
    <row r="72" spans="2:2">
      <c r="B72" s="61" t="s">
        <v>83</v>
      </c>
    </row>
    <row r="74" spans="2:2" ht="39.6" customHeight="1">
      <c r="B74" s="61" t="s">
        <v>84</v>
      </c>
    </row>
    <row r="76" spans="2:2" ht="49.8" customHeight="1" thickBot="1">
      <c r="B76" s="58" t="s">
        <v>85</v>
      </c>
    </row>
    <row r="77" spans="2:2" ht="18.600000000000001" thickBot="1">
      <c r="B77" s="49"/>
    </row>
    <row r="78" spans="2:2" ht="43.8" customHeight="1" thickBot="1">
      <c r="B78" s="64" t="s">
        <v>86</v>
      </c>
    </row>
    <row r="79" spans="2:2" ht="27" thickBot="1">
      <c r="B79" s="144" t="s">
        <v>738</v>
      </c>
    </row>
    <row r="80" spans="2:2" ht="51" customHeight="1">
      <c r="B80" s="64" t="s">
        <v>87</v>
      </c>
    </row>
    <row r="81" spans="2:2" ht="26.4">
      <c r="B81" s="142" t="s">
        <v>739</v>
      </c>
    </row>
    <row r="82" spans="2:2" ht="18.600000000000001" thickBot="1">
      <c r="B82" s="58" t="s">
        <v>88</v>
      </c>
    </row>
    <row r="83" spans="2:2" ht="18.600000000000001" thickBot="1">
      <c r="B83" s="49"/>
    </row>
    <row r="84" spans="2:2">
      <c r="B84" s="65" t="s">
        <v>740</v>
      </c>
    </row>
    <row r="85" spans="2:2" ht="26.4">
      <c r="B85" s="142" t="s">
        <v>741</v>
      </c>
    </row>
    <row r="86" spans="2:2" ht="42.6" customHeight="1" thickBot="1">
      <c r="B86" s="58" t="s">
        <v>89</v>
      </c>
    </row>
    <row r="87" spans="2:2" ht="18.600000000000001" thickBot="1">
      <c r="B87" s="49"/>
    </row>
    <row r="88" spans="2:2">
      <c r="B88" s="64" t="s">
        <v>90</v>
      </c>
    </row>
    <row r="89" spans="2:2" ht="33" customHeight="1">
      <c r="B89" s="141" t="s">
        <v>742</v>
      </c>
    </row>
    <row r="90" spans="2:2" ht="82.2" customHeight="1">
      <c r="B90" s="61" t="s">
        <v>91</v>
      </c>
    </row>
    <row r="92" spans="2:2">
      <c r="B92" s="61" t="s">
        <v>92</v>
      </c>
    </row>
    <row r="94" spans="2:2">
      <c r="B94" s="61" t="s">
        <v>93</v>
      </c>
    </row>
    <row r="96" spans="2:2" ht="49.8" customHeight="1">
      <c r="B96" s="58" t="s">
        <v>94</v>
      </c>
    </row>
    <row r="98" spans="2:2">
      <c r="B98" s="60" t="s">
        <v>108</v>
      </c>
    </row>
    <row r="100" spans="2:2" ht="64.8" customHeight="1" thickBot="1">
      <c r="B100" s="57" t="s">
        <v>109</v>
      </c>
    </row>
    <row r="101" spans="2:2" ht="18.600000000000001" thickBot="1">
      <c r="B101" s="49"/>
    </row>
    <row r="102" spans="2:2" ht="18.600000000000001" thickBot="1">
      <c r="B102" s="146" t="s">
        <v>743</v>
      </c>
    </row>
    <row r="103" spans="2:2" ht="27" thickBot="1">
      <c r="B103" s="144" t="s">
        <v>756</v>
      </c>
    </row>
    <row r="104" spans="2:2" ht="21">
      <c r="B104" s="147" t="s">
        <v>744</v>
      </c>
    </row>
    <row r="105" spans="2:2" ht="28.8">
      <c r="B105" s="148" t="s">
        <v>759</v>
      </c>
    </row>
    <row r="106" spans="2:2" ht="91.2" customHeight="1">
      <c r="B106" s="58" t="s">
        <v>745</v>
      </c>
    </row>
    <row r="107" spans="2:2">
      <c r="B107" s="52"/>
    </row>
    <row r="108" spans="2:2" ht="316.8" customHeight="1"/>
    <row r="109" spans="2:2" ht="40.799999999999997" customHeight="1" thickBot="1">
      <c r="B109" s="57" t="s">
        <v>110</v>
      </c>
    </row>
    <row r="110" spans="2:2" ht="18.600000000000001" thickBot="1">
      <c r="B110" s="49"/>
    </row>
    <row r="111" spans="2:2">
      <c r="B111" s="65" t="s">
        <v>748</v>
      </c>
    </row>
    <row r="112" spans="2:2" ht="22.8">
      <c r="B112" s="150" t="s">
        <v>749</v>
      </c>
    </row>
    <row r="113" spans="2:2" ht="26.4">
      <c r="B113" s="149" t="s">
        <v>750</v>
      </c>
    </row>
    <row r="114" spans="2:2" ht="42" customHeight="1">
      <c r="B114" s="54"/>
    </row>
    <row r="115" spans="2:2" ht="409.2" customHeight="1"/>
    <row r="116" spans="2:2" ht="72" customHeight="1" thickBot="1">
      <c r="B116" s="57" t="s">
        <v>111</v>
      </c>
    </row>
    <row r="117" spans="2:2" ht="18.600000000000001" thickBot="1">
      <c r="B117" s="49"/>
    </row>
    <row r="118" spans="2:2" ht="18.600000000000001" thickBot="1">
      <c r="B118" s="64" t="s">
        <v>95</v>
      </c>
    </row>
    <row r="119" spans="2:2" ht="22.8" thickBot="1">
      <c r="B119" s="143" t="s">
        <v>751</v>
      </c>
    </row>
    <row r="120" spans="2:2" ht="18.600000000000001" thickBot="1">
      <c r="B120" s="65" t="s">
        <v>112</v>
      </c>
    </row>
    <row r="121" spans="2:2" ht="27" thickBot="1">
      <c r="B121" s="152" t="s">
        <v>753</v>
      </c>
    </row>
    <row r="122" spans="2:2">
      <c r="B122" s="65" t="s">
        <v>113</v>
      </c>
    </row>
    <row r="123" spans="2:2" ht="28.8">
      <c r="B123" s="151" t="s">
        <v>752</v>
      </c>
    </row>
    <row r="124" spans="2:2">
      <c r="B124" s="54"/>
    </row>
    <row r="125" spans="2:2" ht="406.8" customHeight="1"/>
    <row r="126" spans="2:2" ht="58.8" customHeight="1">
      <c r="B126" s="61" t="s">
        <v>96</v>
      </c>
    </row>
    <row r="128" spans="2:2" ht="80.400000000000006" customHeight="1">
      <c r="B128" s="62" t="s">
        <v>114</v>
      </c>
    </row>
    <row r="130" spans="2:2" ht="56.4" customHeight="1" thickBot="1">
      <c r="B130" s="59" t="s">
        <v>115</v>
      </c>
    </row>
    <row r="131" spans="2:2" ht="18.600000000000001" thickBot="1">
      <c r="B131" s="49"/>
    </row>
    <row r="132" spans="2:2" ht="49.8" customHeight="1" thickBot="1">
      <c r="B132" s="65" t="s">
        <v>762</v>
      </c>
    </row>
    <row r="133" spans="2:2" ht="20.399999999999999" thickBot="1">
      <c r="B133" s="155" t="s">
        <v>755</v>
      </c>
    </row>
    <row r="134" spans="2:2">
      <c r="B134" s="64" t="s">
        <v>97</v>
      </c>
    </row>
    <row r="135" spans="2:2" ht="26.4">
      <c r="B135" s="154" t="s">
        <v>754</v>
      </c>
    </row>
    <row r="136" spans="2:2">
      <c r="B136" s="54"/>
    </row>
    <row r="137" spans="2:2" ht="315.60000000000002" customHeight="1"/>
    <row r="138" spans="2:2" ht="94.8" customHeight="1">
      <c r="B138" s="59" t="s">
        <v>116</v>
      </c>
    </row>
    <row r="139" spans="2:2" ht="30" customHeight="1">
      <c r="B139" s="154" t="s">
        <v>756</v>
      </c>
    </row>
    <row r="140" spans="2:2" ht="30" customHeight="1">
      <c r="B140" s="153" t="s">
        <v>764</v>
      </c>
    </row>
    <row r="141" spans="2:2" ht="30" customHeight="1">
      <c r="B141" s="153" t="s">
        <v>765</v>
      </c>
    </row>
    <row r="142" spans="2:2" ht="30" customHeight="1">
      <c r="B142" s="54" t="s">
        <v>760</v>
      </c>
    </row>
    <row r="143" spans="2:2" ht="30" customHeight="1">
      <c r="B143" s="54" t="s">
        <v>761</v>
      </c>
    </row>
    <row r="144" spans="2:2" ht="31.2" customHeight="1">
      <c r="B144" s="54"/>
    </row>
    <row r="145" spans="2:2" ht="339" customHeight="1"/>
    <row r="146" spans="2:2" ht="49.8" customHeight="1" thickBot="1">
      <c r="B146" s="48" t="s">
        <v>98</v>
      </c>
    </row>
    <row r="147" spans="2:2" ht="18.600000000000001" thickBot="1">
      <c r="B147" s="49"/>
    </row>
    <row r="148" spans="2:2" ht="44.4" customHeight="1">
      <c r="B148" s="156" t="s">
        <v>757</v>
      </c>
    </row>
    <row r="149" spans="2:2" ht="26.4">
      <c r="B149" s="145" t="s">
        <v>758</v>
      </c>
    </row>
    <row r="150" spans="2:2" ht="39" customHeight="1">
      <c r="B150" s="58" t="s">
        <v>99</v>
      </c>
    </row>
    <row r="151" spans="2:2" ht="22.2">
      <c r="B151" s="63"/>
    </row>
    <row r="152" spans="2:2" ht="61.2" customHeight="1">
      <c r="B152" s="58" t="s">
        <v>100</v>
      </c>
    </row>
    <row r="153" spans="2:2" ht="22.2">
      <c r="B153" s="63"/>
    </row>
    <row r="154" spans="2:2" ht="58.8" customHeight="1">
      <c r="B154" s="58" t="s">
        <v>101</v>
      </c>
    </row>
    <row r="155" spans="2:2" ht="22.2">
      <c r="B155" s="63"/>
    </row>
    <row r="156" spans="2:2" ht="114" customHeight="1">
      <c r="B156" s="66" t="s">
        <v>102</v>
      </c>
    </row>
  </sheetData>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FD5F-30ED-4E79-AAE5-159D5033D3C0}">
  <dimension ref="C16:J17"/>
  <sheetViews>
    <sheetView workbookViewId="0">
      <selection activeCell="M20" sqref="M20"/>
    </sheetView>
  </sheetViews>
  <sheetFormatPr defaultRowHeight="18"/>
  <sheetData>
    <row r="16" ht="52.2" customHeight="1"/>
    <row r="17" spans="3:10">
      <c r="C17" t="s">
        <v>763</v>
      </c>
      <c r="J17" t="s">
        <v>766</v>
      </c>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37AF-0EFA-4978-81F2-FA8A4413358A}">
  <dimension ref="A1:G234"/>
  <sheetViews>
    <sheetView topLeftCell="A28" workbookViewId="0">
      <selection activeCell="D222" sqref="D222"/>
    </sheetView>
  </sheetViews>
  <sheetFormatPr defaultColWidth="8.796875" defaultRowHeight="18"/>
  <cols>
    <col min="1" max="1" width="11.19921875" style="36" customWidth="1"/>
    <col min="2" max="2" width="56" style="36" customWidth="1"/>
    <col min="3" max="5" width="8.796875" style="36"/>
    <col min="6" max="6" width="13.296875" style="36" customWidth="1"/>
    <col min="7" max="16384" width="8.796875" style="36"/>
  </cols>
  <sheetData>
    <row r="1" spans="1:1">
      <c r="A1" s="36" t="s">
        <v>120</v>
      </c>
    </row>
    <row r="18" spans="2:6" ht="22.2">
      <c r="B18" s="69" t="s">
        <v>767</v>
      </c>
    </row>
    <row r="19" spans="2:6" ht="22.2">
      <c r="B19" s="69" t="s">
        <v>768</v>
      </c>
    </row>
    <row r="20" spans="2:6" ht="22.2">
      <c r="B20" s="69" t="s">
        <v>769</v>
      </c>
    </row>
    <row r="21" spans="2:6" ht="22.2">
      <c r="B21" s="67" t="s">
        <v>121</v>
      </c>
    </row>
    <row r="22" spans="2:6" ht="22.2">
      <c r="B22" s="67"/>
    </row>
    <row r="23" spans="2:6" ht="22.2">
      <c r="B23" s="70"/>
      <c r="C23" s="70" t="s">
        <v>122</v>
      </c>
      <c r="D23" s="70" t="s">
        <v>123</v>
      </c>
      <c r="E23" s="70" t="s">
        <v>124</v>
      </c>
      <c r="F23" s="70" t="s">
        <v>125</v>
      </c>
    </row>
    <row r="24" spans="2:6" ht="22.2">
      <c r="B24" s="70">
        <v>1</v>
      </c>
      <c r="C24" s="70">
        <v>1</v>
      </c>
      <c r="D24" s="70">
        <v>1</v>
      </c>
      <c r="E24" s="70">
        <v>1</v>
      </c>
      <c r="F24" s="70" t="s">
        <v>126</v>
      </c>
    </row>
    <row r="25" spans="2:6" ht="22.2">
      <c r="B25" s="70">
        <v>2</v>
      </c>
      <c r="C25" s="70">
        <v>1</v>
      </c>
      <c r="D25" s="70">
        <v>10</v>
      </c>
      <c r="E25" s="70">
        <v>1</v>
      </c>
      <c r="F25" s="70" t="s">
        <v>127</v>
      </c>
    </row>
    <row r="26" spans="2:6" ht="22.2">
      <c r="B26" s="70">
        <v>3</v>
      </c>
      <c r="C26" s="70">
        <v>2</v>
      </c>
      <c r="D26" s="70">
        <v>22</v>
      </c>
      <c r="E26" s="70">
        <v>1</v>
      </c>
      <c r="F26" s="70" t="s">
        <v>126</v>
      </c>
    </row>
    <row r="27" spans="2:6" ht="22.2">
      <c r="B27" s="70">
        <v>4</v>
      </c>
      <c r="C27" s="70">
        <v>2</v>
      </c>
      <c r="D27" s="70">
        <v>7</v>
      </c>
      <c r="E27" s="70">
        <v>1</v>
      </c>
      <c r="F27" s="70" t="s">
        <v>127</v>
      </c>
    </row>
    <row r="28" spans="2:6" ht="22.2">
      <c r="B28" s="70">
        <v>5</v>
      </c>
      <c r="C28" s="70">
        <v>3</v>
      </c>
      <c r="D28" s="70">
        <v>3</v>
      </c>
      <c r="E28" s="70">
        <v>1</v>
      </c>
      <c r="F28" s="70" t="s">
        <v>126</v>
      </c>
    </row>
    <row r="29" spans="2:6" ht="22.2">
      <c r="B29" s="70">
        <v>6</v>
      </c>
      <c r="C29" s="70">
        <v>3</v>
      </c>
      <c r="D29" s="70">
        <v>32</v>
      </c>
      <c r="E29" s="70">
        <v>0</v>
      </c>
      <c r="F29" s="70" t="s">
        <v>127</v>
      </c>
    </row>
    <row r="31" spans="2:6" ht="22.2">
      <c r="B31" s="67" t="s">
        <v>128</v>
      </c>
    </row>
    <row r="32" spans="2:6" ht="22.2">
      <c r="B32" s="67" t="s">
        <v>129</v>
      </c>
    </row>
    <row r="33" spans="2:2" ht="22.2">
      <c r="B33" s="67" t="s">
        <v>130</v>
      </c>
    </row>
    <row r="35" spans="2:2" ht="22.2">
      <c r="B35" s="69" t="s">
        <v>770</v>
      </c>
    </row>
    <row r="37" spans="2:2" ht="44.4">
      <c r="B37" s="71" t="s">
        <v>131</v>
      </c>
    </row>
    <row r="38" spans="2:2" ht="44.4">
      <c r="B38" s="71" t="s">
        <v>132</v>
      </c>
    </row>
    <row r="39" spans="2:2" ht="22.2">
      <c r="B39" s="71" t="s">
        <v>133</v>
      </c>
    </row>
    <row r="41" spans="2:2" ht="22.2">
      <c r="B41" s="67" t="s">
        <v>134</v>
      </c>
    </row>
    <row r="66" spans="2:3" ht="22.2">
      <c r="B66" s="72" t="s">
        <v>151</v>
      </c>
    </row>
    <row r="68" spans="2:3" ht="22.2">
      <c r="B68" s="73" t="s">
        <v>200</v>
      </c>
    </row>
    <row r="69" spans="2:3" ht="22.2">
      <c r="C69" s="74"/>
    </row>
    <row r="70" spans="2:3" ht="101.4" customHeight="1">
      <c r="B70" s="74"/>
    </row>
    <row r="71" spans="2:3" ht="35.4" customHeight="1">
      <c r="B71" s="68" t="s">
        <v>201</v>
      </c>
    </row>
    <row r="72" spans="2:3" ht="21" customHeight="1">
      <c r="B72" s="74"/>
    </row>
    <row r="73" spans="2:3" ht="22.2">
      <c r="B73" s="74"/>
    </row>
    <row r="75" spans="2:3" ht="22.2">
      <c r="B75" s="68" t="s">
        <v>152</v>
      </c>
    </row>
    <row r="76" spans="2:3" ht="22.2">
      <c r="B76" s="68" t="s">
        <v>202</v>
      </c>
    </row>
    <row r="77" spans="2:3" ht="22.2">
      <c r="B77" s="74"/>
    </row>
    <row r="78" spans="2:3" ht="22.2">
      <c r="B78" s="74"/>
    </row>
    <row r="79" spans="2:3" ht="102.6" customHeight="1"/>
    <row r="80" spans="2:3" ht="22.2">
      <c r="B80" s="68" t="s">
        <v>203</v>
      </c>
    </row>
    <row r="81" spans="2:2" ht="22.2">
      <c r="B81" s="74"/>
    </row>
    <row r="82" spans="2:2" ht="22.2">
      <c r="B82" s="74"/>
    </row>
    <row r="83" spans="2:2" ht="22.2">
      <c r="B83" s="68"/>
    </row>
    <row r="84" spans="2:2" ht="74.400000000000006" customHeight="1">
      <c r="B84" s="68" t="s">
        <v>153</v>
      </c>
    </row>
    <row r="86" spans="2:2" ht="22.2">
      <c r="B86" s="72" t="s">
        <v>135</v>
      </c>
    </row>
    <row r="88" spans="2:2" ht="111">
      <c r="B88" s="73" t="s">
        <v>136</v>
      </c>
    </row>
    <row r="90" spans="2:2" ht="22.2">
      <c r="B90" s="68" t="s">
        <v>137</v>
      </c>
    </row>
    <row r="91" spans="2:2" ht="22.2">
      <c r="B91" s="68" t="s">
        <v>138</v>
      </c>
    </row>
    <row r="92" spans="2:2" ht="22.2">
      <c r="B92" s="68" t="s">
        <v>139</v>
      </c>
    </row>
    <row r="94" spans="2:2" ht="22.2">
      <c r="B94" s="75" t="s">
        <v>140</v>
      </c>
    </row>
    <row r="96" spans="2:2" ht="22.2">
      <c r="B96" s="72" t="s">
        <v>141</v>
      </c>
    </row>
    <row r="97" spans="2:2">
      <c r="B97" s="76"/>
    </row>
    <row r="98" spans="2:2" ht="66.599999999999994">
      <c r="B98" s="73" t="s">
        <v>142</v>
      </c>
    </row>
    <row r="99" spans="2:2">
      <c r="B99" s="76"/>
    </row>
    <row r="100" spans="2:2" ht="22.2">
      <c r="B100" s="73" t="s">
        <v>143</v>
      </c>
    </row>
    <row r="101" spans="2:2" ht="66.599999999999994">
      <c r="B101" s="73" t="s">
        <v>204</v>
      </c>
    </row>
    <row r="102" spans="2:2" ht="22.2">
      <c r="B102" s="74"/>
    </row>
    <row r="103" spans="2:2" ht="22.2">
      <c r="B103" s="74"/>
    </row>
    <row r="104" spans="2:2">
      <c r="B104" s="76"/>
    </row>
    <row r="105" spans="2:2" ht="44.4">
      <c r="B105" s="73" t="s">
        <v>144</v>
      </c>
    </row>
    <row r="106" spans="2:2" ht="44.4">
      <c r="B106" s="73" t="s">
        <v>145</v>
      </c>
    </row>
    <row r="107" spans="2:2" ht="12.6" customHeight="1">
      <c r="B107" s="74"/>
    </row>
    <row r="108" spans="2:2" ht="66.599999999999994" customHeight="1">
      <c r="B108" s="74"/>
    </row>
    <row r="109" spans="2:2">
      <c r="B109" s="76"/>
    </row>
    <row r="110" spans="2:2" ht="66.599999999999994">
      <c r="B110" s="73" t="s">
        <v>205</v>
      </c>
    </row>
    <row r="111" spans="2:2">
      <c r="B111" s="76"/>
    </row>
    <row r="112" spans="2:2" ht="22.2">
      <c r="B112" s="73" t="s">
        <v>146</v>
      </c>
    </row>
    <row r="113" spans="2:2" ht="66.599999999999994">
      <c r="B113" s="73" t="s">
        <v>147</v>
      </c>
    </row>
    <row r="114" spans="2:2" ht="22.2">
      <c r="B114" s="74"/>
    </row>
    <row r="115" spans="2:2" ht="22.2">
      <c r="B115" s="74"/>
    </row>
    <row r="116" spans="2:2">
      <c r="B116" s="76"/>
    </row>
    <row r="117" spans="2:2" ht="44.4">
      <c r="B117" s="73" t="s">
        <v>148</v>
      </c>
    </row>
    <row r="118" spans="2:2" ht="22.2">
      <c r="B118" s="74"/>
    </row>
    <row r="119" spans="2:2" ht="22.2">
      <c r="B119" s="74"/>
    </row>
    <row r="120" spans="2:2" ht="56.4" customHeight="1">
      <c r="B120" s="76"/>
    </row>
    <row r="121" spans="2:2" ht="88.8">
      <c r="B121" s="73" t="s">
        <v>149</v>
      </c>
    </row>
    <row r="122" spans="2:2" ht="22.2">
      <c r="B122" s="74"/>
    </row>
    <row r="123" spans="2:2" ht="22.2">
      <c r="B123" s="74"/>
    </row>
    <row r="124" spans="2:2">
      <c r="B124" s="76"/>
    </row>
    <row r="125" spans="2:2" ht="44.4">
      <c r="B125" s="73" t="s">
        <v>150</v>
      </c>
    </row>
    <row r="127" spans="2:2" ht="22.2">
      <c r="B127" s="72" t="s">
        <v>154</v>
      </c>
    </row>
    <row r="128" spans="2:2">
      <c r="B128" s="76"/>
    </row>
    <row r="129" spans="2:7" ht="177.6">
      <c r="B129" s="73" t="s">
        <v>155</v>
      </c>
    </row>
    <row r="130" spans="2:7" ht="18.600000000000001" thickBot="1">
      <c r="B130" s="76"/>
    </row>
    <row r="131" spans="2:7" ht="22.8" thickBot="1">
      <c r="B131" s="77" t="s">
        <v>156</v>
      </c>
    </row>
    <row r="132" spans="2:7">
      <c r="B132" s="76"/>
    </row>
    <row r="133" spans="2:7" ht="133.19999999999999">
      <c r="B133" s="73" t="s">
        <v>157</v>
      </c>
    </row>
    <row r="134" spans="2:7" ht="18.600000000000001" thickBot="1">
      <c r="B134" s="76"/>
    </row>
    <row r="135" spans="2:7" ht="45" thickBot="1">
      <c r="B135" s="78" t="s">
        <v>771</v>
      </c>
    </row>
    <row r="136" spans="2:7" ht="22.8" thickBot="1">
      <c r="B136" s="78" t="s">
        <v>772</v>
      </c>
    </row>
    <row r="137" spans="2:7" ht="45" thickBot="1">
      <c r="B137" s="77" t="s">
        <v>158</v>
      </c>
    </row>
    <row r="138" spans="2:7" ht="22.8" thickBot="1">
      <c r="B138" s="79"/>
    </row>
    <row r="139" spans="2:7">
      <c r="B139" s="80"/>
      <c r="C139" s="80" t="s">
        <v>159</v>
      </c>
      <c r="D139" s="80" t="s">
        <v>160</v>
      </c>
      <c r="E139" s="80" t="s">
        <v>161</v>
      </c>
      <c r="F139" s="80" t="s">
        <v>162</v>
      </c>
      <c r="G139" s="80" t="s">
        <v>163</v>
      </c>
    </row>
    <row r="140" spans="2:7">
      <c r="B140" s="76" t="s">
        <v>164</v>
      </c>
      <c r="C140" s="80">
        <v>21</v>
      </c>
      <c r="D140" s="80">
        <v>9</v>
      </c>
      <c r="E140" s="80">
        <v>23</v>
      </c>
      <c r="F140" s="80">
        <v>16</v>
      </c>
      <c r="G140" s="80" t="s">
        <v>165</v>
      </c>
    </row>
    <row r="141" spans="2:7">
      <c r="B141" s="76" t="s">
        <v>166</v>
      </c>
      <c r="C141" s="80">
        <v>21</v>
      </c>
      <c r="D141" s="80">
        <v>21</v>
      </c>
      <c r="E141" s="80">
        <v>8</v>
      </c>
      <c r="F141" s="80">
        <v>4</v>
      </c>
      <c r="G141" s="80">
        <v>12</v>
      </c>
    </row>
    <row r="142" spans="2:7">
      <c r="B142" s="76"/>
    </row>
    <row r="143" spans="2:7" ht="66.599999999999994">
      <c r="B143" s="73" t="s">
        <v>167</v>
      </c>
    </row>
    <row r="144" spans="2:7" ht="88.8">
      <c r="B144" s="73" t="s">
        <v>168</v>
      </c>
    </row>
    <row r="145" spans="2:2" ht="18.600000000000001" thickBot="1">
      <c r="B145" s="76"/>
    </row>
    <row r="146" spans="2:2" ht="22.8" thickBot="1">
      <c r="B146" s="78" t="s">
        <v>773</v>
      </c>
    </row>
    <row r="147" spans="2:2" ht="22.8" thickBot="1">
      <c r="B147" s="77" t="s">
        <v>169</v>
      </c>
    </row>
    <row r="148" spans="2:2">
      <c r="B148" s="76"/>
    </row>
    <row r="149" spans="2:2" ht="44.4">
      <c r="B149" s="73" t="s">
        <v>170</v>
      </c>
    </row>
    <row r="150" spans="2:2" ht="18.600000000000001" thickBot="1">
      <c r="B150" s="76"/>
    </row>
    <row r="151" spans="2:2" ht="22.8" thickBot="1">
      <c r="B151" s="78" t="s">
        <v>774</v>
      </c>
    </row>
    <row r="152" spans="2:2" ht="45" thickBot="1">
      <c r="B152" s="78" t="s">
        <v>775</v>
      </c>
    </row>
    <row r="153" spans="2:2" ht="22.2">
      <c r="B153" s="74"/>
    </row>
    <row r="154" spans="2:2" ht="22.2">
      <c r="B154" s="74"/>
    </row>
    <row r="155" spans="2:2">
      <c r="B155" s="81"/>
    </row>
    <row r="156" spans="2:2" ht="22.2">
      <c r="B156" s="74" t="s">
        <v>171</v>
      </c>
    </row>
    <row r="157" spans="2:2">
      <c r="B157" s="76"/>
    </row>
    <row r="158" spans="2:2" ht="235.8" customHeight="1">
      <c r="B158" s="73" t="s">
        <v>172</v>
      </c>
    </row>
    <row r="159" spans="2:2" ht="88.8">
      <c r="B159" s="73" t="s">
        <v>173</v>
      </c>
    </row>
    <row r="160" spans="2:2" ht="18.600000000000001" thickBot="1">
      <c r="B160" s="76"/>
    </row>
    <row r="161" spans="2:2" ht="22.8" thickBot="1">
      <c r="B161" s="78" t="s">
        <v>777</v>
      </c>
    </row>
    <row r="162" spans="2:2" ht="45" thickBot="1">
      <c r="B162" s="78" t="s">
        <v>778</v>
      </c>
    </row>
    <row r="163" spans="2:2" ht="22.8" thickBot="1">
      <c r="B163" s="78" t="s">
        <v>776</v>
      </c>
    </row>
    <row r="164" spans="2:2" ht="45" thickBot="1">
      <c r="B164" s="78" t="s">
        <v>779</v>
      </c>
    </row>
    <row r="165" spans="2:2" ht="22.2">
      <c r="B165" s="74"/>
    </row>
    <row r="166" spans="2:2" ht="22.2">
      <c r="B166" s="74"/>
    </row>
    <row r="167" spans="2:2">
      <c r="B167" s="81"/>
    </row>
    <row r="168" spans="2:2" ht="22.2">
      <c r="B168" s="74" t="s">
        <v>174</v>
      </c>
    </row>
    <row r="169" spans="2:2">
      <c r="B169" s="76"/>
    </row>
    <row r="170" spans="2:2" ht="279" customHeight="1">
      <c r="B170" s="73" t="s">
        <v>175</v>
      </c>
    </row>
    <row r="171" spans="2:2" ht="22.2">
      <c r="B171" s="74"/>
    </row>
    <row r="172" spans="2:2" ht="22.2">
      <c r="B172" s="74"/>
    </row>
    <row r="173" spans="2:2">
      <c r="B173" s="76"/>
    </row>
    <row r="174" spans="2:2" ht="22.2">
      <c r="B174" s="73" t="s">
        <v>176</v>
      </c>
    </row>
    <row r="175" spans="2:2" ht="22.2">
      <c r="B175" s="74"/>
    </row>
    <row r="176" spans="2:2" ht="22.2">
      <c r="B176" s="74"/>
    </row>
    <row r="177" spans="2:2" ht="90" customHeight="1">
      <c r="B177" s="73"/>
    </row>
    <row r="178" spans="2:2" ht="133.19999999999999">
      <c r="B178" s="73" t="s">
        <v>177</v>
      </c>
    </row>
    <row r="179" spans="2:2" ht="22.2">
      <c r="B179" s="73" t="s">
        <v>178</v>
      </c>
    </row>
    <row r="180" spans="2:2" ht="22.2">
      <c r="B180" s="73" t="s">
        <v>179</v>
      </c>
    </row>
    <row r="181" spans="2:2" ht="22.2">
      <c r="B181" s="73" t="s">
        <v>180</v>
      </c>
    </row>
    <row r="182" spans="2:2" ht="44.4" customHeight="1">
      <c r="B182" s="73" t="s">
        <v>206</v>
      </c>
    </row>
    <row r="183" spans="2:2" ht="22.2">
      <c r="B183" s="73"/>
    </row>
    <row r="184" spans="2:2" ht="22.2">
      <c r="B184" s="73" t="s">
        <v>181</v>
      </c>
    </row>
    <row r="187" spans="2:2" ht="22.2">
      <c r="B187" s="73"/>
    </row>
    <row r="188" spans="2:2" ht="78.599999999999994" customHeight="1">
      <c r="B188" s="76"/>
    </row>
    <row r="189" spans="2:2" ht="88.8">
      <c r="B189" s="73" t="s">
        <v>182</v>
      </c>
    </row>
    <row r="190" spans="2:2" ht="66.599999999999994">
      <c r="B190" s="73" t="s">
        <v>183</v>
      </c>
    </row>
    <row r="191" spans="2:2" ht="18.600000000000001" thickBot="1">
      <c r="B191" s="76"/>
    </row>
    <row r="192" spans="2:2" ht="22.8" thickBot="1">
      <c r="B192" s="78" t="s">
        <v>780</v>
      </c>
    </row>
    <row r="193" spans="2:2" ht="67.2" thickBot="1">
      <c r="B193" s="78" t="s">
        <v>781</v>
      </c>
    </row>
    <row r="194" spans="2:2" ht="67.2" thickBot="1">
      <c r="B194" s="78" t="s">
        <v>782</v>
      </c>
    </row>
    <row r="195" spans="2:2" ht="45" thickBot="1">
      <c r="B195" s="78" t="s">
        <v>783</v>
      </c>
    </row>
    <row r="196" spans="2:2" ht="22.2">
      <c r="B196" s="74"/>
    </row>
    <row r="197" spans="2:2" ht="22.2">
      <c r="B197" s="74"/>
    </row>
    <row r="198" spans="2:2">
      <c r="B198" s="81"/>
    </row>
    <row r="199" spans="2:2" ht="22.2">
      <c r="B199" s="74" t="s">
        <v>184</v>
      </c>
    </row>
    <row r="200" spans="2:2">
      <c r="B200" s="76"/>
    </row>
    <row r="201" spans="2:2" ht="221.4" customHeight="1">
      <c r="B201" s="73" t="s">
        <v>185</v>
      </c>
    </row>
    <row r="202" spans="2:2" ht="133.19999999999999">
      <c r="B202" s="73" t="s">
        <v>186</v>
      </c>
    </row>
    <row r="203" spans="2:2" ht="55.2" customHeight="1" thickBot="1">
      <c r="B203" s="76"/>
    </row>
    <row r="204" spans="2:2" ht="45" thickBot="1">
      <c r="B204" s="78" t="s">
        <v>784</v>
      </c>
    </row>
    <row r="205" spans="2:2" ht="45" thickBot="1">
      <c r="B205" s="78" t="s">
        <v>785</v>
      </c>
    </row>
    <row r="206" spans="2:2" ht="45" thickBot="1">
      <c r="B206" s="78" t="s">
        <v>786</v>
      </c>
    </row>
    <row r="207" spans="2:2" ht="22.8" thickBot="1">
      <c r="B207" s="78" t="s">
        <v>787</v>
      </c>
    </row>
    <row r="208" spans="2:2" ht="22.8" thickBot="1">
      <c r="B208" s="78" t="s">
        <v>788</v>
      </c>
    </row>
    <row r="209" spans="1:2" ht="22.8" thickBot="1">
      <c r="B209" s="78" t="s">
        <v>789</v>
      </c>
    </row>
    <row r="210" spans="1:2" ht="45" thickBot="1">
      <c r="B210" s="78" t="s">
        <v>790</v>
      </c>
    </row>
    <row r="211" spans="1:2" ht="22.2">
      <c r="B211" s="74"/>
    </row>
    <row r="212" spans="1:2" ht="22.2">
      <c r="B212" s="74"/>
    </row>
    <row r="213" spans="1:2">
      <c r="B213" s="81"/>
    </row>
    <row r="214" spans="1:2" ht="22.2">
      <c r="B214" s="74" t="s">
        <v>187</v>
      </c>
    </row>
    <row r="215" spans="1:2">
      <c r="B215" s="76"/>
    </row>
    <row r="216" spans="1:2" ht="19.8">
      <c r="B216" s="82" t="s">
        <v>188</v>
      </c>
    </row>
    <row r="217" spans="1:2" ht="205.2" customHeight="1">
      <c r="B217" s="76"/>
    </row>
    <row r="218" spans="1:2" ht="211.2" customHeight="1">
      <c r="B218" s="73" t="s">
        <v>189</v>
      </c>
    </row>
    <row r="219" spans="1:2" ht="133.19999999999999">
      <c r="B219" s="83" t="s">
        <v>190</v>
      </c>
    </row>
    <row r="220" spans="1:2" ht="18.600000000000001" thickBot="1">
      <c r="B220" s="76"/>
    </row>
    <row r="221" spans="1:2" ht="26.4">
      <c r="A221" s="158" t="s">
        <v>793</v>
      </c>
      <c r="B221" s="159" t="s">
        <v>791</v>
      </c>
    </row>
    <row r="222" spans="1:2" ht="69.599999999999994" customHeight="1" thickBot="1">
      <c r="A222" s="160" t="s">
        <v>794</v>
      </c>
      <c r="B222" s="161" t="s">
        <v>792</v>
      </c>
    </row>
    <row r="223" spans="1:2" ht="22.2">
      <c r="B223" s="71" t="s">
        <v>191</v>
      </c>
    </row>
    <row r="224" spans="1:2" ht="45" thickBot="1">
      <c r="B224" s="71" t="s">
        <v>192</v>
      </c>
    </row>
    <row r="225" spans="2:7" ht="18.600000000000001" thickBot="1">
      <c r="B225" s="157"/>
    </row>
    <row r="226" spans="2:7" ht="36">
      <c r="B226" s="80"/>
      <c r="C226" s="80" t="s">
        <v>193</v>
      </c>
      <c r="D226" s="80" t="s">
        <v>194</v>
      </c>
      <c r="E226" s="80" t="s">
        <v>195</v>
      </c>
      <c r="F226" s="80" t="s">
        <v>196</v>
      </c>
      <c r="G226" s="80" t="s">
        <v>197</v>
      </c>
    </row>
    <row r="228" spans="2:7">
      <c r="B228" s="76" t="s">
        <v>164</v>
      </c>
      <c r="C228" s="80">
        <v>21</v>
      </c>
      <c r="D228" s="80">
        <v>21</v>
      </c>
      <c r="E228" s="80">
        <v>29.2</v>
      </c>
      <c r="F228" s="80">
        <v>2.31</v>
      </c>
      <c r="G228" s="80">
        <v>8.9700000000000006</v>
      </c>
    </row>
    <row r="230" spans="2:7" ht="18.600000000000001" thickBot="1">
      <c r="B230" s="76" t="s">
        <v>166</v>
      </c>
      <c r="C230" s="80">
        <v>21</v>
      </c>
      <c r="D230" s="80">
        <v>21</v>
      </c>
      <c r="E230" s="80">
        <v>12.8</v>
      </c>
      <c r="F230" s="80">
        <v>5.27</v>
      </c>
      <c r="G230" s="80">
        <v>8.9700000000000006</v>
      </c>
    </row>
    <row r="231" spans="2:7" ht="18.600000000000001" thickBot="1">
      <c r="B231" s="157"/>
    </row>
    <row r="232" spans="2:7" ht="44.4">
      <c r="B232" s="71" t="s">
        <v>198</v>
      </c>
    </row>
    <row r="233" spans="2:7">
      <c r="B233" s="76"/>
    </row>
    <row r="234" spans="2:7" ht="94.2" customHeight="1">
      <c r="B234" s="84" t="s">
        <v>199</v>
      </c>
    </row>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8A9A-06CD-45C5-ABB7-96F39A062607}">
  <dimension ref="A1:F183"/>
  <sheetViews>
    <sheetView topLeftCell="A2" workbookViewId="0">
      <selection activeCell="B187" sqref="B187"/>
    </sheetView>
  </sheetViews>
  <sheetFormatPr defaultRowHeight="18"/>
  <cols>
    <col min="2" max="2" width="36.19921875" customWidth="1"/>
    <col min="6" max="6" width="30.296875" customWidth="1"/>
  </cols>
  <sheetData>
    <row r="1" spans="1:6" ht="22.2">
      <c r="A1" s="174" t="s">
        <v>833</v>
      </c>
      <c r="B1" s="175"/>
      <c r="C1" s="175"/>
      <c r="D1" s="175"/>
      <c r="E1" s="175"/>
    </row>
    <row r="2" spans="1:6" ht="46.5" customHeight="1">
      <c r="F2" s="170" t="s">
        <v>832</v>
      </c>
    </row>
    <row r="3" spans="1:6">
      <c r="F3" s="164"/>
    </row>
    <row r="4" spans="1:6" ht="61.5" customHeight="1">
      <c r="F4" s="163" t="s">
        <v>795</v>
      </c>
    </row>
    <row r="5" spans="1:6" ht="107.4" customHeight="1">
      <c r="F5" s="163" t="s">
        <v>796</v>
      </c>
    </row>
    <row r="17" spans="6:6">
      <c r="F17" s="166" t="s">
        <v>797</v>
      </c>
    </row>
    <row r="18" spans="6:6" ht="19.8">
      <c r="F18" s="86"/>
    </row>
    <row r="19" spans="6:6" ht="45">
      <c r="F19" s="166" t="s">
        <v>798</v>
      </c>
    </row>
    <row r="20" spans="6:6" ht="19.8">
      <c r="F20" s="167"/>
    </row>
    <row r="21" spans="6:6" ht="60">
      <c r="F21" s="166" t="s">
        <v>799</v>
      </c>
    </row>
    <row r="27" spans="6:6">
      <c r="F27" s="163" t="s">
        <v>800</v>
      </c>
    </row>
    <row r="28" spans="6:6">
      <c r="F28" s="165"/>
    </row>
    <row r="29" spans="6:6" ht="82.8">
      <c r="F29" s="163" t="s">
        <v>801</v>
      </c>
    </row>
    <row r="30" spans="6:6">
      <c r="F30" s="164"/>
    </row>
    <row r="31" spans="6:6" ht="41.4">
      <c r="F31" s="163" t="s">
        <v>802</v>
      </c>
    </row>
    <row r="38" spans="6:6" ht="31.8">
      <c r="F38" s="170" t="s">
        <v>805</v>
      </c>
    </row>
    <row r="39" spans="6:6" ht="55.2">
      <c r="F39" s="163" t="s">
        <v>803</v>
      </c>
    </row>
    <row r="40" spans="6:6">
      <c r="F40" s="169"/>
    </row>
    <row r="41" spans="6:6" ht="69">
      <c r="F41" s="163" t="s">
        <v>804</v>
      </c>
    </row>
    <row r="46" spans="6:6" ht="69">
      <c r="F46" s="163" t="s">
        <v>806</v>
      </c>
    </row>
    <row r="47" spans="6:6">
      <c r="F47" s="165"/>
    </row>
    <row r="48" spans="6:6" ht="82.8">
      <c r="F48" s="163" t="s">
        <v>807</v>
      </c>
    </row>
    <row r="49" spans="6:6" ht="82.8">
      <c r="F49" s="163" t="s">
        <v>808</v>
      </c>
    </row>
    <row r="51" spans="6:6" ht="19.8">
      <c r="F51" s="86" t="s">
        <v>817</v>
      </c>
    </row>
    <row r="52" spans="6:6" ht="30">
      <c r="F52" s="166" t="s">
        <v>809</v>
      </c>
    </row>
    <row r="53" spans="6:6" ht="19.8">
      <c r="F53" s="86"/>
    </row>
    <row r="54" spans="6:6">
      <c r="F54" s="166" t="s">
        <v>810</v>
      </c>
    </row>
    <row r="55" spans="6:6">
      <c r="F55" s="166" t="s">
        <v>811</v>
      </c>
    </row>
    <row r="56" spans="6:6">
      <c r="F56" s="166" t="s">
        <v>812</v>
      </c>
    </row>
    <row r="57" spans="6:6">
      <c r="F57" s="166" t="s">
        <v>813</v>
      </c>
    </row>
    <row r="58" spans="6:6">
      <c r="F58" s="166" t="s">
        <v>814</v>
      </c>
    </row>
    <row r="59" spans="6:6" ht="19.8">
      <c r="F59" s="86"/>
    </row>
    <row r="60" spans="6:6">
      <c r="F60" s="166" t="s">
        <v>815</v>
      </c>
    </row>
    <row r="61" spans="6:6" ht="19.8">
      <c r="F61" s="86"/>
    </row>
    <row r="62" spans="6:6">
      <c r="F62" s="166" t="s">
        <v>816</v>
      </c>
    </row>
    <row r="65" spans="6:6">
      <c r="F65" s="163" t="s">
        <v>818</v>
      </c>
    </row>
    <row r="66" spans="6:6">
      <c r="F66" s="163" t="s">
        <v>819</v>
      </c>
    </row>
    <row r="67" spans="6:6" ht="27.6">
      <c r="F67" s="163" t="s">
        <v>820</v>
      </c>
    </row>
    <row r="68" spans="6:6">
      <c r="F68" s="164"/>
    </row>
    <row r="69" spans="6:6" ht="82.8">
      <c r="F69" s="163" t="s">
        <v>821</v>
      </c>
    </row>
    <row r="70" spans="6:6" ht="55.2">
      <c r="F70" s="163" t="s">
        <v>822</v>
      </c>
    </row>
    <row r="74" spans="6:6">
      <c r="F74" s="163" t="s">
        <v>823</v>
      </c>
    </row>
    <row r="75" spans="6:6">
      <c r="F75" s="165"/>
    </row>
    <row r="76" spans="6:6" ht="69">
      <c r="F76" s="163" t="s">
        <v>824</v>
      </c>
    </row>
    <row r="77" spans="6:6">
      <c r="F77" s="165"/>
    </row>
    <row r="78" spans="6:6" ht="69">
      <c r="F78" s="163" t="s">
        <v>825</v>
      </c>
    </row>
    <row r="79" spans="6:6">
      <c r="F79" s="165"/>
    </row>
    <row r="80" spans="6:6" ht="82.8">
      <c r="F80" s="163" t="s">
        <v>826</v>
      </c>
    </row>
    <row r="83" spans="1:6">
      <c r="F83" s="163" t="s">
        <v>827</v>
      </c>
    </row>
    <row r="84" spans="1:6">
      <c r="F84" s="165"/>
    </row>
    <row r="85" spans="1:6" ht="27.6">
      <c r="F85" s="163" t="s">
        <v>828</v>
      </c>
    </row>
    <row r="86" spans="1:6">
      <c r="F86" s="164"/>
    </row>
    <row r="87" spans="1:6" ht="41.4">
      <c r="F87" s="163" t="s">
        <v>829</v>
      </c>
    </row>
    <row r="88" spans="1:6">
      <c r="F88" s="169"/>
    </row>
    <row r="89" spans="1:6" ht="82.8">
      <c r="F89" s="163" t="s">
        <v>830</v>
      </c>
    </row>
    <row r="91" spans="1:6">
      <c r="A91" s="173" t="s">
        <v>831</v>
      </c>
      <c r="B91" s="8"/>
      <c r="C91" s="8"/>
      <c r="D91" s="8"/>
      <c r="E91" s="8"/>
    </row>
    <row r="93" spans="1:6">
      <c r="B93" s="177" t="s">
        <v>834</v>
      </c>
    </row>
    <row r="94" spans="1:6">
      <c r="B94" s="165"/>
    </row>
    <row r="95" spans="1:6" ht="27.6">
      <c r="B95" s="163" t="s">
        <v>835</v>
      </c>
    </row>
    <row r="96" spans="1:6" ht="41.4">
      <c r="B96" s="163" t="s">
        <v>836</v>
      </c>
    </row>
    <row r="104" spans="2:2" ht="151.80000000000001">
      <c r="B104" s="163" t="s">
        <v>837</v>
      </c>
    </row>
    <row r="111" spans="2:2" ht="41.4">
      <c r="B111" s="163" t="s">
        <v>838</v>
      </c>
    </row>
    <row r="124" spans="2:2" ht="27.6">
      <c r="B124" s="163" t="s">
        <v>839</v>
      </c>
    </row>
    <row r="137" spans="2:2" ht="151.80000000000001">
      <c r="B137" s="163" t="s">
        <v>837</v>
      </c>
    </row>
    <row r="138" spans="2:2">
      <c r="B138" s="85"/>
    </row>
    <row r="139" spans="2:2">
      <c r="B139" s="85"/>
    </row>
    <row r="140" spans="2:2" ht="69">
      <c r="B140" s="163" t="s">
        <v>840</v>
      </c>
    </row>
    <row r="141" spans="2:2" ht="55.2">
      <c r="B141" s="163" t="s">
        <v>841</v>
      </c>
    </row>
    <row r="142" spans="2:2" ht="55.2">
      <c r="B142" s="163" t="s">
        <v>842</v>
      </c>
    </row>
    <row r="143" spans="2:2" ht="69">
      <c r="B143" s="163" t="s">
        <v>843</v>
      </c>
    </row>
    <row r="144" spans="2:2" ht="27.6">
      <c r="B144" s="163" t="s">
        <v>844</v>
      </c>
    </row>
    <row r="145" spans="1:2">
      <c r="B145" s="85"/>
    </row>
    <row r="146" spans="1:2">
      <c r="B146" s="85"/>
    </row>
    <row r="147" spans="1:2">
      <c r="A147" s="173" t="s">
        <v>845</v>
      </c>
      <c r="B147" s="178"/>
    </row>
    <row r="148" spans="1:2">
      <c r="B148" s="85"/>
    </row>
    <row r="150" spans="1:2">
      <c r="B150" s="85"/>
    </row>
    <row r="151" spans="1:2">
      <c r="B151" s="85"/>
    </row>
    <row r="152" spans="1:2">
      <c r="B152" s="85"/>
    </row>
    <row r="153" spans="1:2">
      <c r="B153" s="85"/>
    </row>
    <row r="154" spans="1:2">
      <c r="B154" s="85"/>
    </row>
    <row r="155" spans="1:2">
      <c r="B155" s="85"/>
    </row>
    <row r="156" spans="1:2">
      <c r="B156" s="85"/>
    </row>
    <row r="157" spans="1:2">
      <c r="B157" s="85"/>
    </row>
    <row r="158" spans="1:2">
      <c r="B158" s="85"/>
    </row>
    <row r="159" spans="1:2">
      <c r="B159" s="85"/>
    </row>
    <row r="160" spans="1:2">
      <c r="B160" s="162"/>
    </row>
    <row r="161" spans="2:2">
      <c r="B161" s="168"/>
    </row>
    <row r="162" spans="2:2">
      <c r="B162" s="176"/>
    </row>
    <row r="163" spans="2:2">
      <c r="B163" s="168"/>
    </row>
    <row r="164" spans="2:2">
      <c r="B164" s="162"/>
    </row>
    <row r="166" spans="2:2">
      <c r="B166" s="177" t="s">
        <v>846</v>
      </c>
    </row>
    <row r="167" spans="2:2">
      <c r="B167" s="165"/>
    </row>
    <row r="168" spans="2:2" ht="27.6">
      <c r="B168" s="163" t="s">
        <v>847</v>
      </c>
    </row>
    <row r="169" spans="2:2" ht="69">
      <c r="B169" s="163" t="s">
        <v>848</v>
      </c>
    </row>
    <row r="172" spans="2:2" ht="22.2">
      <c r="B172" s="171"/>
    </row>
    <row r="173" spans="2:2" ht="34.799999999999997">
      <c r="B173" s="180" t="s">
        <v>849</v>
      </c>
    </row>
    <row r="174" spans="2:2" ht="22.2">
      <c r="B174" s="171"/>
    </row>
    <row r="175" spans="2:2" ht="226.2">
      <c r="B175" s="172" t="s">
        <v>850</v>
      </c>
    </row>
    <row r="176" spans="2:2" ht="208.8">
      <c r="B176" s="172" t="s">
        <v>851</v>
      </c>
    </row>
    <row r="178" spans="1:3">
      <c r="B178" s="179" t="s">
        <v>852</v>
      </c>
    </row>
    <row r="179" spans="1:3" ht="19.8">
      <c r="B179" s="86"/>
    </row>
    <row r="180" spans="1:3" ht="150">
      <c r="B180" s="166" t="s">
        <v>853</v>
      </c>
    </row>
    <row r="183" spans="1:3">
      <c r="A183" s="181" t="s">
        <v>729</v>
      </c>
      <c r="B183" s="181" t="s">
        <v>854</v>
      </c>
      <c r="C183" s="181"/>
    </row>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CD817-2A46-4EF4-8C29-76FE93BA3E64}">
  <dimension ref="A1:H282"/>
  <sheetViews>
    <sheetView workbookViewId="0">
      <selection activeCell="B284" sqref="B284"/>
    </sheetView>
  </sheetViews>
  <sheetFormatPr defaultRowHeight="18"/>
  <cols>
    <col min="1" max="1" width="8.796875" customWidth="1"/>
    <col min="2" max="2" width="78.09765625" customWidth="1"/>
    <col min="3" max="3" width="22.8984375" customWidth="1"/>
  </cols>
  <sheetData>
    <row r="1" spans="1:2">
      <c r="A1" t="s">
        <v>729</v>
      </c>
      <c r="B1" t="s">
        <v>855</v>
      </c>
    </row>
    <row r="2" spans="1:2">
      <c r="A2" t="s">
        <v>856</v>
      </c>
    </row>
    <row r="4" spans="1:2" ht="45.3" customHeight="1">
      <c r="B4" s="182" t="s">
        <v>857</v>
      </c>
    </row>
    <row r="5" spans="1:2" ht="45.3" customHeight="1"/>
    <row r="6" spans="1:2" ht="45.3" customHeight="1">
      <c r="B6" s="183" t="s">
        <v>858</v>
      </c>
    </row>
    <row r="7" spans="1:2" ht="10.199999999999999" customHeight="1">
      <c r="B7" s="184"/>
    </row>
    <row r="8" spans="1:2" ht="77.400000000000006" customHeight="1">
      <c r="B8" s="185" t="s">
        <v>859</v>
      </c>
    </row>
    <row r="9" spans="1:2" ht="76.5" customHeight="1">
      <c r="B9" s="185" t="s">
        <v>860</v>
      </c>
    </row>
    <row r="10" spans="1:2" ht="54.3" customHeight="1">
      <c r="B10" s="185" t="s">
        <v>861</v>
      </c>
    </row>
    <row r="11" spans="1:2" ht="45.3" customHeight="1">
      <c r="B11" s="187"/>
    </row>
    <row r="12" spans="1:2" ht="45.3" customHeight="1">
      <c r="B12" s="187"/>
    </row>
    <row r="13" spans="1:2" ht="45.3" customHeight="1">
      <c r="B13" s="184"/>
    </row>
    <row r="14" spans="1:2" ht="45.3" customHeight="1">
      <c r="B14" s="185" t="s">
        <v>862</v>
      </c>
    </row>
    <row r="15" spans="1:2" ht="45.3" customHeight="1">
      <c r="B15" s="185" t="s">
        <v>863</v>
      </c>
    </row>
    <row r="16" spans="1:2" ht="45.3" customHeight="1">
      <c r="B16" s="185" t="s">
        <v>864</v>
      </c>
    </row>
    <row r="17" spans="2:2" ht="45.3" customHeight="1">
      <c r="B17" s="187"/>
    </row>
    <row r="18" spans="2:2" ht="45.3" customHeight="1">
      <c r="B18" s="187"/>
    </row>
    <row r="19" spans="2:2" ht="45.3" customHeight="1">
      <c r="B19" s="184"/>
    </row>
    <row r="20" spans="2:2" ht="81.3" customHeight="1">
      <c r="B20" s="185" t="s">
        <v>865</v>
      </c>
    </row>
    <row r="21" spans="2:2" ht="45.3" customHeight="1">
      <c r="B21" s="185" t="s">
        <v>866</v>
      </c>
    </row>
    <row r="22" spans="2:2" ht="45.3" customHeight="1">
      <c r="B22" s="187"/>
    </row>
    <row r="23" spans="2:2" ht="45.3" customHeight="1">
      <c r="B23" s="187"/>
    </row>
    <row r="24" spans="2:2" ht="45.3" customHeight="1">
      <c r="B24" s="184"/>
    </row>
    <row r="25" spans="2:2" ht="45.3" customHeight="1">
      <c r="B25" s="185" t="s">
        <v>867</v>
      </c>
    </row>
    <row r="26" spans="2:2" ht="45.3" customHeight="1">
      <c r="B26" s="184"/>
    </row>
    <row r="27" spans="2:2" ht="45.3" customHeight="1">
      <c r="B27" s="188" t="s">
        <v>868</v>
      </c>
    </row>
    <row r="28" spans="2:2" ht="45.3" customHeight="1">
      <c r="B28" s="184"/>
    </row>
    <row r="29" spans="2:2" ht="45.3" customHeight="1">
      <c r="B29" s="185" t="s">
        <v>869</v>
      </c>
    </row>
    <row r="30" spans="2:2" ht="45.3" customHeight="1">
      <c r="B30" s="185" t="s">
        <v>870</v>
      </c>
    </row>
    <row r="31" spans="2:2" ht="45.3" customHeight="1" thickBot="1">
      <c r="B31" s="184"/>
    </row>
    <row r="32" spans="2:2" ht="45.3" customHeight="1" thickBot="1">
      <c r="B32" s="200" t="s">
        <v>871</v>
      </c>
    </row>
    <row r="33" spans="2:3" ht="15.6" customHeight="1">
      <c r="B33" s="184"/>
    </row>
    <row r="34" spans="2:3" ht="102.6" customHeight="1">
      <c r="B34" s="185" t="s">
        <v>872</v>
      </c>
    </row>
    <row r="35" spans="2:3" ht="82.8" customHeight="1">
      <c r="B35" s="185" t="s">
        <v>873</v>
      </c>
    </row>
    <row r="36" spans="2:3" ht="45.3" customHeight="1">
      <c r="B36" s="187"/>
    </row>
    <row r="37" spans="2:3" ht="45.3" customHeight="1">
      <c r="B37" s="191" t="s">
        <v>874</v>
      </c>
      <c r="C37" s="191" t="s">
        <v>875</v>
      </c>
    </row>
    <row r="38" spans="2:3" ht="45.3" customHeight="1">
      <c r="B38" s="195" t="s">
        <v>876</v>
      </c>
      <c r="C38" s="192" t="s">
        <v>877</v>
      </c>
    </row>
    <row r="39" spans="2:3" ht="45.3" customHeight="1">
      <c r="B39" s="195" t="s">
        <v>878</v>
      </c>
      <c r="C39" s="192" t="s">
        <v>879</v>
      </c>
    </row>
    <row r="40" spans="2:3" ht="45.3" customHeight="1">
      <c r="B40" s="195" t="s">
        <v>880</v>
      </c>
      <c r="C40" s="192" t="s">
        <v>881</v>
      </c>
    </row>
    <row r="41" spans="2:3" ht="45.3" customHeight="1">
      <c r="B41" s="195" t="s">
        <v>882</v>
      </c>
      <c r="C41" s="192" t="s">
        <v>883</v>
      </c>
    </row>
    <row r="42" spans="2:3" ht="45.3" customHeight="1">
      <c r="B42" s="195" t="s">
        <v>884</v>
      </c>
      <c r="C42" s="192" t="s">
        <v>885</v>
      </c>
    </row>
    <row r="43" spans="2:3" ht="45.3" customHeight="1">
      <c r="B43" s="195" t="s">
        <v>886</v>
      </c>
      <c r="C43" s="192" t="s">
        <v>887</v>
      </c>
    </row>
    <row r="44" spans="2:3" ht="45.3" customHeight="1">
      <c r="B44" s="184"/>
    </row>
    <row r="45" spans="2:3" ht="45.3" customHeight="1">
      <c r="B45" s="185" t="s">
        <v>888</v>
      </c>
    </row>
    <row r="46" spans="2:3" ht="45.3" customHeight="1" thickBot="1">
      <c r="B46" s="184"/>
    </row>
    <row r="47" spans="2:3" ht="45.3" customHeight="1" thickBot="1">
      <c r="B47" s="201" t="s">
        <v>1220</v>
      </c>
    </row>
    <row r="48" spans="2:3" ht="45.3" customHeight="1" thickBot="1">
      <c r="B48" s="201" t="s">
        <v>1221</v>
      </c>
    </row>
    <row r="49" spans="2:8" ht="45.3" customHeight="1" thickBot="1">
      <c r="B49" s="201" t="s">
        <v>1222</v>
      </c>
    </row>
    <row r="50" spans="2:8" ht="45.3" customHeight="1" thickBot="1">
      <c r="B50" s="201" t="s">
        <v>1223</v>
      </c>
    </row>
    <row r="51" spans="2:8" ht="45.3" customHeight="1" thickBot="1">
      <c r="B51" s="189"/>
    </row>
    <row r="52" spans="2:8" ht="45.3" customHeight="1">
      <c r="B52" s="193" t="s">
        <v>191</v>
      </c>
    </row>
    <row r="53" spans="2:8" ht="45.3" customHeight="1">
      <c r="B53" s="193" t="s">
        <v>889</v>
      </c>
    </row>
    <row r="54" spans="2:8" ht="45.3" customHeight="1" thickBot="1">
      <c r="B54" s="193" t="s">
        <v>890</v>
      </c>
    </row>
    <row r="55" spans="2:8" ht="45.3" customHeight="1" thickBot="1">
      <c r="B55" s="194"/>
    </row>
    <row r="56" spans="2:8" ht="45.3" customHeight="1">
      <c r="B56" s="195"/>
      <c r="C56" s="195" t="s">
        <v>891</v>
      </c>
      <c r="D56" s="195" t="s">
        <v>892</v>
      </c>
      <c r="E56" s="195" t="s">
        <v>893</v>
      </c>
      <c r="F56" s="195" t="s">
        <v>894</v>
      </c>
      <c r="G56" s="195" t="s">
        <v>895</v>
      </c>
    </row>
    <row r="57" spans="2:8" ht="45.3" customHeight="1"/>
    <row r="58" spans="2:8" ht="45.3" customHeight="1">
      <c r="B58" s="192" t="s">
        <v>896</v>
      </c>
      <c r="C58" s="195">
        <v>-1.4774</v>
      </c>
      <c r="D58" s="195">
        <v>0.22819999999999999</v>
      </c>
      <c r="E58" s="195">
        <v>0.3569</v>
      </c>
      <c r="F58" s="195">
        <v>-4.1399999999999997</v>
      </c>
      <c r="G58" s="196">
        <v>3.4799999999999999E-5</v>
      </c>
      <c r="H58" s="195" t="s">
        <v>897</v>
      </c>
    </row>
    <row r="59" spans="2:8" ht="45.3" customHeight="1"/>
    <row r="60" spans="2:8" ht="45.3" customHeight="1">
      <c r="B60" s="192" t="s">
        <v>898</v>
      </c>
      <c r="C60" s="195">
        <v>0.13919999999999999</v>
      </c>
      <c r="D60" s="195">
        <v>1.1494</v>
      </c>
      <c r="E60" s="195">
        <v>0.36349999999999999</v>
      </c>
      <c r="F60" s="195">
        <v>0.38300000000000001</v>
      </c>
      <c r="G60" s="195">
        <v>0.70169999999999999</v>
      </c>
    </row>
    <row r="61" spans="2:8" ht="45.3" customHeight="1"/>
    <row r="62" spans="2:8" ht="45.3" customHeight="1">
      <c r="B62" s="192" t="s">
        <v>899</v>
      </c>
      <c r="C62" s="195">
        <v>0.41320000000000001</v>
      </c>
      <c r="D62" s="195">
        <v>1.5116000000000001</v>
      </c>
      <c r="E62" s="195">
        <v>0.33600000000000002</v>
      </c>
      <c r="F62" s="195">
        <v>1.23</v>
      </c>
      <c r="G62" s="195">
        <v>0.21879999999999999</v>
      </c>
    </row>
    <row r="63" spans="2:8" ht="45.3" customHeight="1"/>
    <row r="64" spans="2:8" ht="45.3" customHeight="1" thickBot="1">
      <c r="B64" s="192" t="s">
        <v>900</v>
      </c>
      <c r="C64" s="195">
        <v>-1.3671</v>
      </c>
      <c r="D64" s="195">
        <v>0.25490000000000002</v>
      </c>
      <c r="E64" s="195">
        <v>0.58889999999999998</v>
      </c>
      <c r="F64" s="195">
        <v>-2.3210000000000002</v>
      </c>
      <c r="G64" s="195">
        <v>2.0299999999999999E-2</v>
      </c>
      <c r="H64" s="195" t="s">
        <v>901</v>
      </c>
    </row>
    <row r="65" spans="2:6" ht="45.3" customHeight="1" thickBot="1">
      <c r="B65" s="202"/>
    </row>
    <row r="66" spans="2:6" ht="45.3" customHeight="1" thickBot="1">
      <c r="B66" s="200" t="s">
        <v>902</v>
      </c>
    </row>
    <row r="67" spans="2:6" ht="45.3" customHeight="1" thickBot="1">
      <c r="B67" s="200" t="s">
        <v>903</v>
      </c>
    </row>
    <row r="68" spans="2:6" ht="45.3" customHeight="1" thickBot="1">
      <c r="B68" s="200"/>
    </row>
    <row r="69" spans="2:6" ht="45.3" customHeight="1">
      <c r="B69" s="195"/>
      <c r="C69" s="195" t="s">
        <v>892</v>
      </c>
      <c r="D69" s="195" t="s">
        <v>904</v>
      </c>
      <c r="E69" s="195" t="s">
        <v>905</v>
      </c>
      <c r="F69" s="195" t="s">
        <v>906</v>
      </c>
    </row>
    <row r="70" spans="2:6" ht="45.3" customHeight="1"/>
    <row r="71" spans="2:6" ht="45.3" customHeight="1">
      <c r="B71" s="192" t="s">
        <v>896</v>
      </c>
      <c r="C71" s="195">
        <v>0.22819999999999999</v>
      </c>
      <c r="D71" s="195">
        <v>4.3815</v>
      </c>
      <c r="E71" s="195">
        <v>0.11339</v>
      </c>
      <c r="F71" s="195">
        <v>0.45939999999999998</v>
      </c>
    </row>
    <row r="72" spans="2:6" ht="45.3" customHeight="1"/>
    <row r="73" spans="2:6" ht="45.3" customHeight="1">
      <c r="B73" s="192" t="s">
        <v>898</v>
      </c>
      <c r="C73" s="195">
        <v>1.1494</v>
      </c>
      <c r="D73" s="195">
        <v>0.87</v>
      </c>
      <c r="E73" s="195">
        <v>0.56367999999999996</v>
      </c>
      <c r="F73" s="195">
        <v>2.3437000000000001</v>
      </c>
    </row>
    <row r="74" spans="2:6" ht="45.3" customHeight="1"/>
    <row r="75" spans="2:6" ht="45.3" customHeight="1">
      <c r="B75" s="192" t="s">
        <v>899</v>
      </c>
      <c r="C75" s="195">
        <v>1.5116000000000001</v>
      </c>
      <c r="D75" s="195">
        <v>0.66159999999999997</v>
      </c>
      <c r="E75" s="195">
        <v>0.78244999999999998</v>
      </c>
      <c r="F75" s="195">
        <v>2.9201999999999999</v>
      </c>
    </row>
    <row r="76" spans="2:6" ht="45.3" customHeight="1"/>
    <row r="77" spans="2:6" ht="45.3" customHeight="1" thickBot="1">
      <c r="B77" s="192" t="s">
        <v>900</v>
      </c>
      <c r="C77" s="195">
        <v>0.25490000000000002</v>
      </c>
      <c r="D77" s="195">
        <v>3.9238</v>
      </c>
      <c r="E77" s="195">
        <v>8.0350000000000005E-2</v>
      </c>
      <c r="F77" s="195">
        <v>0.80840000000000001</v>
      </c>
    </row>
    <row r="78" spans="2:6" ht="45.3" customHeight="1" thickBot="1">
      <c r="B78" s="194"/>
    </row>
    <row r="79" spans="2:6" ht="45.3" customHeight="1">
      <c r="B79" s="193" t="s">
        <v>907</v>
      </c>
    </row>
    <row r="80" spans="2:6" ht="45.3" customHeight="1">
      <c r="B80" s="193" t="s">
        <v>908</v>
      </c>
    </row>
    <row r="81" spans="2:8" ht="45.3" customHeight="1">
      <c r="B81" s="193" t="s">
        <v>909</v>
      </c>
    </row>
    <row r="82" spans="2:8" ht="45.3" customHeight="1">
      <c r="B82" s="193" t="s">
        <v>910</v>
      </c>
    </row>
    <row r="83" spans="2:8" ht="45.3" customHeight="1">
      <c r="B83" s="193" t="s">
        <v>911</v>
      </c>
    </row>
    <row r="84" spans="2:8" ht="45.3" customHeight="1">
      <c r="B84" s="184"/>
    </row>
    <row r="85" spans="2:8" ht="45.3" customHeight="1">
      <c r="B85" s="185" t="s">
        <v>912</v>
      </c>
    </row>
    <row r="86" spans="2:8" ht="54" customHeight="1">
      <c r="B86" s="185" t="s">
        <v>913</v>
      </c>
    </row>
    <row r="87" spans="2:8" ht="45.3" customHeight="1">
      <c r="B87" s="185" t="s">
        <v>914</v>
      </c>
    </row>
    <row r="88" spans="2:8" ht="45.3" customHeight="1" thickBot="1">
      <c r="B88" s="184"/>
    </row>
    <row r="89" spans="2:8" ht="45.3" customHeight="1" thickBot="1">
      <c r="B89" s="201" t="s">
        <v>1224</v>
      </c>
    </row>
    <row r="90" spans="2:8" ht="45.3" customHeight="1" thickBot="1">
      <c r="B90" s="201" t="s">
        <v>1225</v>
      </c>
    </row>
    <row r="91" spans="2:8" ht="45.3" customHeight="1" thickBot="1">
      <c r="B91" s="189"/>
    </row>
    <row r="92" spans="2:8" ht="45.3" customHeight="1" thickBot="1">
      <c r="B92" s="193" t="s">
        <v>915</v>
      </c>
    </row>
    <row r="93" spans="2:8" ht="45.3" customHeight="1" thickBot="1">
      <c r="B93" s="203"/>
    </row>
    <row r="94" spans="2:8" ht="45.3" customHeight="1">
      <c r="B94" s="195" t="s">
        <v>123</v>
      </c>
      <c r="C94" s="195" t="s">
        <v>916</v>
      </c>
      <c r="D94" s="195" t="s">
        <v>917</v>
      </c>
      <c r="E94" s="195" t="s">
        <v>918</v>
      </c>
      <c r="F94" s="195" t="s">
        <v>919</v>
      </c>
      <c r="G94" s="195" t="s">
        <v>920</v>
      </c>
      <c r="H94" s="195" t="s">
        <v>921</v>
      </c>
    </row>
    <row r="95" spans="2:8" ht="45.3" customHeight="1">
      <c r="B95" s="195">
        <v>2</v>
      </c>
      <c r="C95" s="195">
        <v>76</v>
      </c>
      <c r="D95" s="195">
        <v>1</v>
      </c>
      <c r="E95" s="195">
        <v>0.99017999999999995</v>
      </c>
      <c r="F95" s="195">
        <v>9.8499999999999994E-3</v>
      </c>
      <c r="G95" s="195">
        <v>0.97105900000000001</v>
      </c>
      <c r="H95" s="195">
        <v>1</v>
      </c>
    </row>
    <row r="96" spans="2:8" ht="45.3" customHeight="1">
      <c r="B96" s="195">
        <v>7</v>
      </c>
      <c r="C96" s="195">
        <v>71</v>
      </c>
      <c r="D96" s="195">
        <v>2</v>
      </c>
      <c r="E96" s="195">
        <v>0.96855999999999998</v>
      </c>
      <c r="F96" s="195">
        <v>1.831E-2</v>
      </c>
      <c r="G96" s="195">
        <v>0.93333500000000003</v>
      </c>
      <c r="H96" s="195">
        <v>1</v>
      </c>
    </row>
    <row r="97" spans="2:8" ht="45.3" customHeight="1">
      <c r="B97" s="195">
        <v>8</v>
      </c>
      <c r="C97" s="195">
        <v>69</v>
      </c>
      <c r="D97" s="195">
        <v>2</v>
      </c>
      <c r="E97" s="195">
        <v>0.94640999999999997</v>
      </c>
      <c r="F97" s="195">
        <v>2.4219999999999998E-2</v>
      </c>
      <c r="G97" s="195">
        <v>0.90010199999999996</v>
      </c>
      <c r="H97" s="195">
        <v>0.995</v>
      </c>
    </row>
    <row r="98" spans="2:8" ht="45.3" customHeight="1">
      <c r="B98" s="195">
        <v>9</v>
      </c>
      <c r="C98" s="195">
        <v>65</v>
      </c>
      <c r="D98" s="195">
        <v>1</v>
      </c>
      <c r="E98" s="195">
        <v>0.93498999999999999</v>
      </c>
      <c r="F98" s="195">
        <v>2.6849999999999999E-2</v>
      </c>
      <c r="G98" s="195">
        <v>0.88382000000000005</v>
      </c>
      <c r="H98" s="195">
        <v>0.98899999999999999</v>
      </c>
    </row>
    <row r="99" spans="2:8" ht="45.3" customHeight="1">
      <c r="B99" s="195">
        <v>12</v>
      </c>
      <c r="C99" s="195">
        <v>64</v>
      </c>
      <c r="D99" s="195">
        <v>2</v>
      </c>
      <c r="E99" s="195">
        <v>0.91105999999999998</v>
      </c>
      <c r="F99" s="195">
        <v>3.177E-2</v>
      </c>
      <c r="G99" s="195">
        <v>0.85086899999999999</v>
      </c>
      <c r="H99" s="195">
        <v>0.97599999999999998</v>
      </c>
    </row>
    <row r="100" spans="2:8" ht="45.3" customHeight="1" thickBot="1">
      <c r="B100" s="195">
        <v>13</v>
      </c>
      <c r="C100" s="195">
        <v>62</v>
      </c>
      <c r="D100" s="195">
        <v>1</v>
      </c>
      <c r="E100" s="195">
        <v>0.89844000000000002</v>
      </c>
      <c r="F100" s="195">
        <v>3.4110000000000001E-2</v>
      </c>
      <c r="G100" s="195">
        <v>0.83400700000000005</v>
      </c>
      <c r="H100" s="195">
        <v>0.96799999999999997</v>
      </c>
    </row>
    <row r="101" spans="2:8" ht="45.3" customHeight="1" thickBot="1">
      <c r="B101" s="200" t="s">
        <v>922</v>
      </c>
    </row>
    <row r="102" spans="2:8" ht="45.3" customHeight="1">
      <c r="B102" s="184"/>
    </row>
    <row r="103" spans="2:8" ht="45.3" customHeight="1">
      <c r="B103" s="185" t="s">
        <v>923</v>
      </c>
    </row>
    <row r="104" spans="2:8" ht="45.3" customHeight="1" thickBot="1">
      <c r="B104" s="184"/>
    </row>
    <row r="105" spans="2:8" ht="45.3" customHeight="1" thickBot="1">
      <c r="B105" s="201" t="s">
        <v>1226</v>
      </c>
    </row>
    <row r="106" spans="2:8" ht="45.3" customHeight="1">
      <c r="B106" s="187"/>
    </row>
    <row r="107" spans="2:8" ht="45.3" customHeight="1">
      <c r="B107" s="187"/>
    </row>
    <row r="108" spans="2:8" ht="45.3" customHeight="1">
      <c r="B108" s="186"/>
    </row>
    <row r="109" spans="2:8" ht="45.3" customHeight="1">
      <c r="B109" s="187" t="s">
        <v>924</v>
      </c>
    </row>
    <row r="110" spans="2:8" ht="45.3" customHeight="1">
      <c r="B110" s="184"/>
    </row>
    <row r="111" spans="2:8" ht="45.3" customHeight="1">
      <c r="B111" s="188" t="s">
        <v>925</v>
      </c>
    </row>
    <row r="112" spans="2:8" ht="11.4" customHeight="1">
      <c r="B112" s="184"/>
    </row>
    <row r="113" spans="2:2" ht="126" customHeight="1">
      <c r="B113" s="185" t="s">
        <v>926</v>
      </c>
    </row>
    <row r="114" spans="2:2" ht="103.5" customHeight="1">
      <c r="B114" s="185" t="s">
        <v>927</v>
      </c>
    </row>
    <row r="115" spans="2:2" ht="45.3" customHeight="1" thickBot="1">
      <c r="B115" s="184"/>
    </row>
    <row r="116" spans="2:2" ht="45.3" customHeight="1" thickBot="1">
      <c r="B116" s="201" t="s">
        <v>1227</v>
      </c>
    </row>
    <row r="117" spans="2:2" ht="45.3" customHeight="1" thickBot="1">
      <c r="B117" s="201" t="s">
        <v>1228</v>
      </c>
    </row>
    <row r="118" spans="2:2" ht="45.3" customHeight="1">
      <c r="B118" s="187"/>
    </row>
    <row r="119" spans="2:2" ht="45.3" customHeight="1">
      <c r="B119" s="187"/>
    </row>
    <row r="120" spans="2:2" ht="45.3" customHeight="1">
      <c r="B120" s="186"/>
    </row>
    <row r="121" spans="2:2" ht="45.3" customHeight="1">
      <c r="B121" s="187" t="s">
        <v>928</v>
      </c>
    </row>
    <row r="122" spans="2:2" ht="147.9" customHeight="1">
      <c r="B122" s="184"/>
    </row>
    <row r="123" spans="2:2" ht="92.4" customHeight="1">
      <c r="B123" s="185" t="s">
        <v>929</v>
      </c>
    </row>
    <row r="124" spans="2:2" ht="45.3" customHeight="1" thickBot="1">
      <c r="B124" s="184"/>
    </row>
    <row r="125" spans="2:2" ht="45.3" customHeight="1" thickBot="1">
      <c r="B125" s="201" t="s">
        <v>1229</v>
      </c>
    </row>
    <row r="126" spans="2:2" ht="45.3" customHeight="1" thickBot="1">
      <c r="B126" s="201" t="s">
        <v>1228</v>
      </c>
    </row>
    <row r="127" spans="2:2" ht="45.3" customHeight="1">
      <c r="B127" s="187"/>
    </row>
    <row r="128" spans="2:2" ht="45.3" customHeight="1">
      <c r="B128" s="187"/>
    </row>
    <row r="129" spans="2:2" ht="45.3" customHeight="1">
      <c r="B129" s="186"/>
    </row>
    <row r="130" spans="2:2" ht="45.3" customHeight="1">
      <c r="B130" s="187" t="s">
        <v>930</v>
      </c>
    </row>
    <row r="131" spans="2:2" ht="136.5" customHeight="1">
      <c r="B131" s="184"/>
    </row>
    <row r="132" spans="2:2" ht="45.3" customHeight="1">
      <c r="B132" s="185" t="s">
        <v>931</v>
      </c>
    </row>
    <row r="133" spans="2:2" ht="45.3" customHeight="1">
      <c r="B133" s="184"/>
    </row>
    <row r="134" spans="2:2" ht="45.3" customHeight="1">
      <c r="B134" s="188" t="s">
        <v>932</v>
      </c>
    </row>
    <row r="135" spans="2:2" ht="15.6" customHeight="1">
      <c r="B135" s="184"/>
    </row>
    <row r="136" spans="2:2" ht="74.400000000000006" customHeight="1">
      <c r="B136" s="185" t="s">
        <v>933</v>
      </c>
    </row>
    <row r="137" spans="2:2" ht="90.9" customHeight="1">
      <c r="B137" s="185" t="s">
        <v>934</v>
      </c>
    </row>
    <row r="138" spans="2:2" ht="45.3" customHeight="1">
      <c r="B138" s="185" t="s">
        <v>935</v>
      </c>
    </row>
    <row r="139" spans="2:2" ht="45.3" customHeight="1">
      <c r="B139" s="185" t="s">
        <v>936</v>
      </c>
    </row>
    <row r="140" spans="2:2" ht="45.3" customHeight="1">
      <c r="B140" s="185" t="s">
        <v>937</v>
      </c>
    </row>
    <row r="141" spans="2:2" ht="45.3" customHeight="1" thickBot="1">
      <c r="B141" s="184"/>
    </row>
    <row r="142" spans="2:2" ht="45.3" customHeight="1" thickBot="1">
      <c r="B142" s="201" t="s">
        <v>1230</v>
      </c>
    </row>
    <row r="143" spans="2:2" ht="45.3" customHeight="1" thickBot="1">
      <c r="B143" s="201" t="s">
        <v>1231</v>
      </c>
    </row>
    <row r="144" spans="2:2" ht="45.3" customHeight="1" thickBot="1">
      <c r="B144" s="204"/>
    </row>
    <row r="145" spans="1:5" ht="45.3" customHeight="1">
      <c r="A145" s="8"/>
      <c r="B145" s="209"/>
      <c r="C145" s="209" t="s">
        <v>938</v>
      </c>
      <c r="D145" s="209" t="s">
        <v>939</v>
      </c>
      <c r="E145" s="209" t="s">
        <v>940</v>
      </c>
    </row>
    <row r="146" spans="1:5" ht="45.3" customHeight="1">
      <c r="A146" s="8"/>
      <c r="B146" s="210" t="s">
        <v>896</v>
      </c>
      <c r="C146" s="209">
        <v>0.18839</v>
      </c>
      <c r="D146" s="209">
        <v>2.60676</v>
      </c>
      <c r="E146" s="209">
        <v>0.106</v>
      </c>
    </row>
    <row r="147" spans="1:5" ht="45.3" customHeight="1">
      <c r="A147" s="8"/>
      <c r="B147" s="210" t="s">
        <v>898</v>
      </c>
      <c r="C147" s="209">
        <v>-1.392E-2</v>
      </c>
      <c r="D147" s="209">
        <v>1.123E-2</v>
      </c>
      <c r="E147" s="209">
        <v>0.91600000000000004</v>
      </c>
    </row>
    <row r="148" spans="1:5" ht="45.3" customHeight="1">
      <c r="A148" s="8"/>
      <c r="B148" s="210" t="s">
        <v>899</v>
      </c>
      <c r="C148" s="209">
        <v>6.1620000000000001E-2</v>
      </c>
      <c r="D148" s="209">
        <v>0.20036000000000001</v>
      </c>
      <c r="E148" s="209">
        <v>0.65400000000000003</v>
      </c>
    </row>
    <row r="149" spans="1:5" ht="45.3" customHeight="1">
      <c r="A149" s="8"/>
      <c r="B149" s="210" t="s">
        <v>900</v>
      </c>
      <c r="C149" s="209">
        <v>7.0099999999999997E-3</v>
      </c>
      <c r="D149" s="209">
        <v>4.3800000000000002E-3</v>
      </c>
      <c r="E149" s="209">
        <v>0.94699999999999995</v>
      </c>
    </row>
    <row r="150" spans="1:5" ht="45.3" customHeight="1">
      <c r="A150" s="8"/>
      <c r="B150" s="210" t="s">
        <v>941</v>
      </c>
      <c r="C150" s="209" t="s">
        <v>165</v>
      </c>
      <c r="D150" s="209">
        <v>4.2078100000000003</v>
      </c>
      <c r="E150" s="209">
        <v>0.379</v>
      </c>
    </row>
    <row r="151" spans="1:5" ht="14.4" customHeight="1">
      <c r="B151" s="184"/>
    </row>
    <row r="152" spans="1:5" ht="63" customHeight="1">
      <c r="B152" s="211" t="s">
        <v>1005</v>
      </c>
    </row>
    <row r="153" spans="1:5" ht="86.4" customHeight="1">
      <c r="B153" s="185" t="s">
        <v>942</v>
      </c>
    </row>
    <row r="154" spans="1:5" ht="78.900000000000006" customHeight="1">
      <c r="B154" s="185" t="s">
        <v>943</v>
      </c>
    </row>
    <row r="155" spans="1:5" ht="16.2" customHeight="1" thickBot="1">
      <c r="B155" s="184"/>
    </row>
    <row r="156" spans="1:5" ht="45.3" customHeight="1" thickBot="1">
      <c r="B156" s="201" t="s">
        <v>1232</v>
      </c>
    </row>
    <row r="157" spans="1:5" ht="45.3" customHeight="1" thickBot="1">
      <c r="B157" s="201" t="s">
        <v>1233</v>
      </c>
    </row>
    <row r="158" spans="1:5" ht="45.3" customHeight="1">
      <c r="B158" s="187"/>
    </row>
    <row r="159" spans="1:5" ht="45.3" customHeight="1">
      <c r="B159" s="187"/>
    </row>
    <row r="160" spans="1:5" ht="45.3" customHeight="1">
      <c r="B160" s="186"/>
    </row>
    <row r="161" spans="2:7" ht="45.3" customHeight="1">
      <c r="B161" s="187" t="s">
        <v>944</v>
      </c>
    </row>
    <row r="162" spans="2:7" ht="285" customHeight="1">
      <c r="B162" s="184"/>
    </row>
    <row r="163" spans="2:7" ht="100.2" customHeight="1">
      <c r="B163" s="185" t="s">
        <v>945</v>
      </c>
    </row>
    <row r="164" spans="2:7" ht="45.3" customHeight="1">
      <c r="B164" s="184"/>
    </row>
    <row r="165" spans="2:7" ht="45.3" customHeight="1">
      <c r="B165" s="188" t="s">
        <v>946</v>
      </c>
    </row>
    <row r="166" spans="2:7" ht="11.4" customHeight="1">
      <c r="B166" s="184"/>
    </row>
    <row r="167" spans="2:7" ht="69" customHeight="1">
      <c r="B167" s="185" t="s">
        <v>947</v>
      </c>
    </row>
    <row r="168" spans="2:7" ht="14.7" customHeight="1" thickBot="1">
      <c r="B168" s="184"/>
    </row>
    <row r="169" spans="2:7" ht="45.3" customHeight="1" thickBot="1">
      <c r="B169" s="201" t="s">
        <v>1234</v>
      </c>
    </row>
    <row r="170" spans="2:7" ht="45.3" customHeight="1" thickBot="1">
      <c r="B170" s="201" t="s">
        <v>1235</v>
      </c>
    </row>
    <row r="171" spans="2:7" ht="45.3" customHeight="1" thickBot="1">
      <c r="B171" s="189"/>
    </row>
    <row r="172" spans="2:7" ht="45.3" customHeight="1">
      <c r="B172" s="205" t="s">
        <v>191</v>
      </c>
    </row>
    <row r="173" spans="2:7" ht="45.3" customHeight="1" thickBot="1">
      <c r="B173" s="205" t="s">
        <v>948</v>
      </c>
    </row>
    <row r="174" spans="2:7" ht="45.3" customHeight="1" thickBot="1">
      <c r="B174" s="206"/>
    </row>
    <row r="175" spans="2:7" ht="45.3" customHeight="1">
      <c r="B175" s="195"/>
      <c r="C175" s="195" t="s">
        <v>891</v>
      </c>
      <c r="D175" s="195" t="s">
        <v>892</v>
      </c>
      <c r="E175" s="195" t="s">
        <v>893</v>
      </c>
      <c r="F175" s="195" t="s">
        <v>894</v>
      </c>
      <c r="G175" s="195" t="s">
        <v>940</v>
      </c>
    </row>
    <row r="176" spans="2:7" ht="45.3" customHeight="1">
      <c r="B176" s="192" t="s">
        <v>896</v>
      </c>
      <c r="C176" s="196">
        <v>-2.61</v>
      </c>
      <c r="D176" s="196">
        <v>7.3300000000000004E-2</v>
      </c>
      <c r="E176" s="196">
        <v>1.21</v>
      </c>
      <c r="F176" s="195">
        <v>-2.16</v>
      </c>
      <c r="G176" s="195">
        <v>3.1E-2</v>
      </c>
    </row>
    <row r="177" spans="2:7" ht="45.3" customHeight="1">
      <c r="B177" s="192" t="s">
        <v>949</v>
      </c>
      <c r="C177" s="196">
        <v>2.1100000000000001E-2</v>
      </c>
      <c r="D177" s="196">
        <v>1.02</v>
      </c>
      <c r="E177" s="196">
        <v>7.5300000000000006E-2</v>
      </c>
      <c r="F177" s="195">
        <v>0.28000000000000003</v>
      </c>
      <c r="G177" s="195">
        <v>0.78</v>
      </c>
    </row>
    <row r="178" spans="2:7" ht="45.3" customHeight="1">
      <c r="B178" s="192" t="s">
        <v>898</v>
      </c>
      <c r="C178" s="196">
        <v>-0.78500000000000003</v>
      </c>
      <c r="D178" s="196">
        <v>0.45600000000000002</v>
      </c>
      <c r="E178" s="196">
        <v>3.04</v>
      </c>
      <c r="F178" s="195">
        <v>-0.26</v>
      </c>
      <c r="G178" s="195">
        <v>0.79600000000000004</v>
      </c>
    </row>
    <row r="179" spans="2:7" ht="45.3" customHeight="1">
      <c r="B179" s="192" t="s">
        <v>899</v>
      </c>
      <c r="C179" s="196">
        <v>-1.88</v>
      </c>
      <c r="D179" s="196">
        <v>0.152</v>
      </c>
      <c r="E179" s="196">
        <v>2.58</v>
      </c>
      <c r="F179" s="195">
        <v>-0.73</v>
      </c>
      <c r="G179" s="195">
        <v>0.46600000000000003</v>
      </c>
    </row>
    <row r="180" spans="2:7" ht="45.3" customHeight="1">
      <c r="B180" s="192" t="s">
        <v>900</v>
      </c>
      <c r="C180" s="196">
        <v>-14.4</v>
      </c>
      <c r="D180" s="196">
        <v>5.7599999999999997E-7</v>
      </c>
      <c r="E180" s="196">
        <v>5.59</v>
      </c>
      <c r="F180" s="195">
        <v>-2.57</v>
      </c>
      <c r="G180" s="195">
        <v>0.01</v>
      </c>
    </row>
    <row r="181" spans="2:7" ht="45.3" customHeight="1">
      <c r="B181" s="192" t="s">
        <v>950</v>
      </c>
      <c r="C181" s="196">
        <v>-4.4000000000000003E-3</v>
      </c>
      <c r="D181" s="196">
        <v>0.996</v>
      </c>
      <c r="E181" s="196">
        <v>4.0399999999999998E-2</v>
      </c>
      <c r="F181" s="195">
        <v>-0.11</v>
      </c>
      <c r="G181" s="195">
        <v>0.91300000000000003</v>
      </c>
    </row>
    <row r="182" spans="2:7" ht="45.3" customHeight="1">
      <c r="B182" s="192" t="s">
        <v>951</v>
      </c>
      <c r="C182" s="196">
        <v>0.995</v>
      </c>
      <c r="D182" s="196">
        <v>2.71</v>
      </c>
      <c r="E182" s="196">
        <v>1.34</v>
      </c>
      <c r="F182" s="195">
        <v>0.74</v>
      </c>
      <c r="G182" s="195">
        <v>0.45900000000000002</v>
      </c>
    </row>
    <row r="183" spans="2:7" ht="45.3" customHeight="1">
      <c r="B183" s="192" t="s">
        <v>952</v>
      </c>
      <c r="C183" s="196">
        <v>1.3</v>
      </c>
      <c r="D183" s="196">
        <v>3.67</v>
      </c>
      <c r="E183" s="196">
        <v>1.22</v>
      </c>
      <c r="F183" s="195">
        <v>1.06</v>
      </c>
      <c r="G183" s="195">
        <v>0.28799999999999998</v>
      </c>
    </row>
    <row r="184" spans="2:7" ht="45.3" customHeight="1">
      <c r="B184" s="192" t="s">
        <v>953</v>
      </c>
      <c r="C184" s="196">
        <v>3.71</v>
      </c>
      <c r="D184" s="196">
        <v>40.799999999999997</v>
      </c>
      <c r="E184" s="196">
        <v>1.69</v>
      </c>
      <c r="F184" s="195">
        <v>2.19</v>
      </c>
      <c r="G184" s="195">
        <v>2.8000000000000001E-2</v>
      </c>
    </row>
    <row r="185" spans="2:7" ht="45.3" customHeight="1">
      <c r="B185" s="192" t="s">
        <v>954</v>
      </c>
      <c r="C185" s="196">
        <v>-2.3099999999999999E-2</v>
      </c>
      <c r="D185" s="196">
        <v>0.97699999999999998</v>
      </c>
      <c r="E185" s="196">
        <v>2.8799999999999999E-2</v>
      </c>
      <c r="F185" s="195">
        <v>-0.8</v>
      </c>
      <c r="G185" s="195">
        <v>0.42199999999999999</v>
      </c>
    </row>
    <row r="186" spans="2:7" ht="45.3" customHeight="1">
      <c r="B186" s="192" t="s">
        <v>955</v>
      </c>
      <c r="C186" s="196">
        <v>-3.3800000000000002E-3</v>
      </c>
      <c r="D186" s="196">
        <v>0.997</v>
      </c>
      <c r="E186" s="196">
        <v>0.03</v>
      </c>
      <c r="F186" s="195">
        <v>-0.11</v>
      </c>
      <c r="G186" s="195">
        <v>0.91</v>
      </c>
    </row>
    <row r="187" spans="2:7" ht="45.3" customHeight="1" thickBot="1">
      <c r="B187" s="192" t="s">
        <v>956</v>
      </c>
      <c r="C187" s="196">
        <v>0.14000000000000001</v>
      </c>
      <c r="D187" s="196">
        <v>1.1499999999999999</v>
      </c>
      <c r="E187" s="196">
        <v>0.111</v>
      </c>
      <c r="F187" s="195">
        <v>1.25</v>
      </c>
      <c r="G187" s="195">
        <v>0.21</v>
      </c>
    </row>
    <row r="188" spans="2:7" ht="19.8" customHeight="1" thickBot="1">
      <c r="B188" s="206"/>
    </row>
    <row r="189" spans="2:7" ht="45.3" customHeight="1">
      <c r="B189" s="193" t="s">
        <v>957</v>
      </c>
    </row>
    <row r="190" spans="2:7" ht="19.2" customHeight="1">
      <c r="B190" s="184"/>
    </row>
    <row r="191" spans="2:7" ht="113.4" customHeight="1">
      <c r="B191" s="185" t="s">
        <v>958</v>
      </c>
    </row>
    <row r="192" spans="2:7" ht="45.3" customHeight="1" thickBot="1">
      <c r="B192" s="184"/>
    </row>
    <row r="193" spans="2:4" ht="45.3" customHeight="1" thickBot="1">
      <c r="B193" s="201" t="s">
        <v>1236</v>
      </c>
    </row>
    <row r="194" spans="2:4" ht="45.3" customHeight="1" thickBot="1">
      <c r="B194" s="189"/>
    </row>
    <row r="195" spans="2:4" ht="45.3" customHeight="1">
      <c r="B195" s="193" t="s">
        <v>959</v>
      </c>
    </row>
    <row r="196" spans="2:4" ht="45.3" customHeight="1" thickBot="1">
      <c r="B196" s="193" t="s">
        <v>960</v>
      </c>
    </row>
    <row r="197" spans="2:4" ht="45.3" customHeight="1" thickBot="1">
      <c r="B197" s="206"/>
    </row>
    <row r="198" spans="2:4" ht="45.3" customHeight="1">
      <c r="B198" s="195"/>
      <c r="C198" s="195" t="s">
        <v>961</v>
      </c>
      <c r="D198" s="195" t="s">
        <v>962</v>
      </c>
    </row>
    <row r="199" spans="2:4" ht="45.3" customHeight="1">
      <c r="B199" s="192" t="s">
        <v>963</v>
      </c>
      <c r="C199" s="195">
        <v>3</v>
      </c>
      <c r="D199" s="195">
        <v>362.99</v>
      </c>
    </row>
    <row r="200" spans="2:4" ht="45.3" customHeight="1">
      <c r="B200" s="192" t="e">
        <f>- AGE:SEX</f>
        <v>#VALUE!</v>
      </c>
      <c r="C200" s="195">
        <v>1</v>
      </c>
      <c r="D200" s="195">
        <v>364.96</v>
      </c>
    </row>
    <row r="201" spans="2:4" ht="45.3" customHeight="1">
      <c r="B201" s="192" t="s">
        <v>964</v>
      </c>
      <c r="C201" s="195"/>
      <c r="D201" s="195">
        <v>366.95</v>
      </c>
    </row>
    <row r="202" spans="2:4" ht="45.3" customHeight="1" thickBot="1">
      <c r="B202" s="192" t="s">
        <v>965</v>
      </c>
      <c r="C202" s="195">
        <v>3</v>
      </c>
      <c r="D202" s="195">
        <v>367.26</v>
      </c>
    </row>
    <row r="203" spans="2:4" ht="45.3" customHeight="1" thickBot="1">
      <c r="B203" s="206"/>
    </row>
    <row r="204" spans="2:4" ht="45.3" customHeight="1">
      <c r="B204" s="193" t="s">
        <v>966</v>
      </c>
    </row>
    <row r="205" spans="2:4" ht="45.3" customHeight="1" thickBot="1">
      <c r="B205" s="193" t="s">
        <v>967</v>
      </c>
    </row>
    <row r="206" spans="2:4" ht="45.3" customHeight="1" thickBot="1">
      <c r="B206" s="206"/>
    </row>
    <row r="207" spans="2:4" ht="45.3" customHeight="1">
      <c r="B207" s="195"/>
      <c r="C207" s="195" t="s">
        <v>961</v>
      </c>
      <c r="D207" s="195" t="s">
        <v>962</v>
      </c>
    </row>
    <row r="208" spans="2:4" ht="45.3" customHeight="1">
      <c r="B208" s="192" t="e">
        <f>- AGE:SEX</f>
        <v>#VALUE!</v>
      </c>
      <c r="C208" s="195">
        <v>1</v>
      </c>
      <c r="D208" s="195">
        <v>361.36</v>
      </c>
    </row>
    <row r="209" spans="2:7" ht="45.3" customHeight="1">
      <c r="B209" s="192" t="s">
        <v>964</v>
      </c>
      <c r="C209" s="195"/>
      <c r="D209" s="195">
        <v>362.99</v>
      </c>
    </row>
    <row r="210" spans="2:7" ht="45.3" customHeight="1">
      <c r="B210" s="192" t="s">
        <v>965</v>
      </c>
      <c r="C210" s="195">
        <v>3</v>
      </c>
      <c r="D210" s="195">
        <v>368.67</v>
      </c>
    </row>
    <row r="211" spans="2:7" ht="45.3" customHeight="1" thickBot="1">
      <c r="B211" s="249" t="s">
        <v>968</v>
      </c>
      <c r="C211" s="249"/>
      <c r="D211" s="249"/>
    </row>
    <row r="212" spans="2:7" ht="45.3" customHeight="1" thickBot="1">
      <c r="B212" s="206"/>
    </row>
    <row r="213" spans="2:7" ht="45.3" customHeight="1" thickBot="1">
      <c r="B213" s="207" t="s">
        <v>969</v>
      </c>
    </row>
    <row r="214" spans="2:7" ht="45.3" customHeight="1" thickBot="1">
      <c r="B214" s="207" t="s">
        <v>970</v>
      </c>
    </row>
    <row r="215" spans="2:7" ht="45.3" customHeight="1" thickBot="1">
      <c r="B215" s="207"/>
    </row>
    <row r="216" spans="2:7" ht="45.3" customHeight="1" thickBot="1">
      <c r="B216" s="206"/>
    </row>
    <row r="217" spans="2:7" ht="45.3" customHeight="1">
      <c r="B217" s="195"/>
      <c r="C217" s="195" t="s">
        <v>961</v>
      </c>
      <c r="D217" s="195" t="s">
        <v>962</v>
      </c>
    </row>
    <row r="218" spans="2:7" ht="45.3" customHeight="1">
      <c r="B218" s="192" t="s">
        <v>964</v>
      </c>
      <c r="C218" s="195"/>
      <c r="D218" s="195">
        <v>359.54</v>
      </c>
    </row>
    <row r="219" spans="2:7" ht="45.3" customHeight="1" thickBot="1">
      <c r="B219" s="192" t="s">
        <v>965</v>
      </c>
      <c r="C219" s="195">
        <v>3</v>
      </c>
      <c r="D219" s="195">
        <v>366.24</v>
      </c>
    </row>
    <row r="220" spans="2:7" ht="45.3" customHeight="1" thickBot="1">
      <c r="B220" s="194"/>
    </row>
    <row r="221" spans="2:7" ht="45.3" customHeight="1" thickBot="1">
      <c r="B221" s="197" t="s">
        <v>191</v>
      </c>
    </row>
    <row r="222" spans="2:7" ht="45.3" customHeight="1" thickBot="1">
      <c r="B222" s="197" t="s">
        <v>971</v>
      </c>
    </row>
    <row r="223" spans="2:7" ht="45.3" customHeight="1" thickBot="1">
      <c r="B223" s="197"/>
    </row>
    <row r="224" spans="2:7" ht="45.3" customHeight="1">
      <c r="B224" s="195"/>
      <c r="C224" s="195" t="s">
        <v>891</v>
      </c>
      <c r="D224" s="195" t="s">
        <v>892</v>
      </c>
      <c r="E224" s="195" t="s">
        <v>893</v>
      </c>
      <c r="F224" s="195" t="s">
        <v>894</v>
      </c>
      <c r="G224" s="195" t="s">
        <v>940</v>
      </c>
    </row>
    <row r="225" spans="2:7" ht="45.3" customHeight="1">
      <c r="B225" s="192" t="s">
        <v>896</v>
      </c>
      <c r="C225" s="195">
        <v>-2.5252780000000001</v>
      </c>
      <c r="D225" s="195">
        <v>8.0035999999999996E-2</v>
      </c>
      <c r="E225" s="195">
        <v>0.56596199999999997</v>
      </c>
      <c r="F225" s="195">
        <v>-4.46</v>
      </c>
      <c r="G225" s="196">
        <v>8.1000000000000004E-6</v>
      </c>
    </row>
    <row r="226" spans="2:7" ht="45.3" customHeight="1">
      <c r="B226" s="192" t="s">
        <v>898</v>
      </c>
      <c r="C226" s="195">
        <v>-1.3415790000000001</v>
      </c>
      <c r="D226" s="195">
        <v>0.261432</v>
      </c>
      <c r="E226" s="195">
        <v>1.3037719999999999</v>
      </c>
      <c r="F226" s="195">
        <v>-1.03</v>
      </c>
      <c r="G226" s="195">
        <v>0.30348000000000003</v>
      </c>
    </row>
    <row r="227" spans="2:7" ht="45.3" customHeight="1">
      <c r="B227" s="192" t="s">
        <v>899</v>
      </c>
      <c r="C227" s="195">
        <v>-1.418077</v>
      </c>
      <c r="D227" s="195">
        <v>0.24217900000000001</v>
      </c>
      <c r="E227" s="195">
        <v>1.4840549999999999</v>
      </c>
      <c r="F227" s="195">
        <v>-0.96</v>
      </c>
      <c r="G227" s="195">
        <v>0.33929999999999999</v>
      </c>
    </row>
    <row r="228" spans="2:7" ht="45.3" customHeight="1">
      <c r="B228" s="192" t="s">
        <v>900</v>
      </c>
      <c r="C228" s="195">
        <v>-7.3819150000000002</v>
      </c>
      <c r="D228" s="195">
        <v>6.2200000000000005E-4</v>
      </c>
      <c r="E228" s="195">
        <v>1.9493780000000001</v>
      </c>
      <c r="F228" s="195">
        <v>-3.79</v>
      </c>
      <c r="G228" s="195">
        <v>1.4999999999999999E-4</v>
      </c>
    </row>
    <row r="229" spans="2:7" ht="45.3" customHeight="1">
      <c r="B229" s="192" t="s">
        <v>951</v>
      </c>
      <c r="C229" s="195">
        <v>0.83129200000000003</v>
      </c>
      <c r="D229" s="195">
        <v>2.296284</v>
      </c>
      <c r="E229" s="195">
        <v>0.76044400000000001</v>
      </c>
      <c r="F229" s="195">
        <v>1.0900000000000001</v>
      </c>
      <c r="G229" s="195">
        <v>0.27432000000000001</v>
      </c>
    </row>
    <row r="230" spans="2:7" ht="45.3" customHeight="1">
      <c r="B230" s="192" t="s">
        <v>952</v>
      </c>
      <c r="C230" s="195">
        <v>1.0753999999999999</v>
      </c>
      <c r="D230" s="195">
        <v>2.9311660000000002</v>
      </c>
      <c r="E230" s="195">
        <v>0.815635</v>
      </c>
      <c r="F230" s="195">
        <v>1.32</v>
      </c>
      <c r="G230" s="195">
        <v>0.18734000000000001</v>
      </c>
    </row>
    <row r="231" spans="2:7" ht="45.3" customHeight="1" thickBot="1">
      <c r="B231" s="192" t="s">
        <v>953</v>
      </c>
      <c r="C231" s="195">
        <v>4.2144729999999999</v>
      </c>
      <c r="D231" s="195">
        <v>67.658475999999993</v>
      </c>
      <c r="E231" s="195">
        <v>1.150109</v>
      </c>
      <c r="F231" s="195">
        <v>3.66</v>
      </c>
      <c r="G231" s="195">
        <v>2.5000000000000001E-4</v>
      </c>
    </row>
    <row r="232" spans="2:7" ht="45.3" customHeight="1" thickBot="1">
      <c r="B232" s="206"/>
    </row>
    <row r="233" spans="2:7" ht="45.3" customHeight="1" thickBot="1">
      <c r="B233" s="207" t="s">
        <v>972</v>
      </c>
    </row>
    <row r="234" spans="2:7" ht="45.3" customHeight="1" thickBot="1">
      <c r="B234" s="207" t="s">
        <v>973</v>
      </c>
    </row>
    <row r="235" spans="2:7" ht="45.3" customHeight="1">
      <c r="B235" s="184"/>
    </row>
    <row r="236" spans="2:7" ht="45.3" customHeight="1">
      <c r="B236" s="185" t="s">
        <v>974</v>
      </c>
    </row>
    <row r="237" spans="2:7" ht="45.3" customHeight="1"/>
    <row r="238" spans="2:7" ht="45.3" customHeight="1">
      <c r="B238" s="182" t="s">
        <v>975</v>
      </c>
    </row>
    <row r="239" spans="2:7" ht="14.7" customHeight="1">
      <c r="B239" s="184"/>
    </row>
    <row r="240" spans="2:7" ht="123.3" customHeight="1">
      <c r="B240" s="185" t="s">
        <v>976</v>
      </c>
    </row>
    <row r="241" spans="2:3" ht="78.900000000000006" customHeight="1">
      <c r="B241" s="185" t="s">
        <v>977</v>
      </c>
    </row>
    <row r="242" spans="2:3" ht="45.3" customHeight="1">
      <c r="B242" s="187"/>
    </row>
    <row r="243" spans="2:3" ht="45.3" customHeight="1">
      <c r="B243" s="250" t="s">
        <v>978</v>
      </c>
      <c r="C243" s="251"/>
    </row>
    <row r="244" spans="2:3" ht="45.3" customHeight="1">
      <c r="B244" s="191" t="s">
        <v>979</v>
      </c>
      <c r="C244" s="191" t="s">
        <v>980</v>
      </c>
    </row>
    <row r="245" spans="2:3" ht="80.400000000000006" customHeight="1">
      <c r="B245" s="192" t="s">
        <v>981</v>
      </c>
      <c r="C245" s="192"/>
    </row>
    <row r="246" spans="2:3" ht="80.400000000000006" customHeight="1">
      <c r="B246" s="192" t="s">
        <v>982</v>
      </c>
      <c r="C246" s="192"/>
    </row>
    <row r="247" spans="2:3" ht="157.19999999999999" customHeight="1">
      <c r="B247" s="192" t="s">
        <v>983</v>
      </c>
      <c r="C247" s="192"/>
    </row>
    <row r="248" spans="2:3" ht="166.8" customHeight="1">
      <c r="B248" s="192" t="s">
        <v>984</v>
      </c>
      <c r="C248" s="192"/>
    </row>
    <row r="249" spans="2:3" ht="45.3" customHeight="1">
      <c r="B249" s="184"/>
    </row>
    <row r="250" spans="2:3" ht="45.3" customHeight="1">
      <c r="B250" s="185" t="s">
        <v>985</v>
      </c>
    </row>
    <row r="251" spans="2:3" ht="45.3" customHeight="1">
      <c r="B251" s="185" t="s">
        <v>986</v>
      </c>
    </row>
    <row r="252" spans="2:3" ht="45.3" customHeight="1" thickBot="1">
      <c r="B252" s="184"/>
    </row>
    <row r="253" spans="2:3" ht="45.3" customHeight="1" thickBot="1">
      <c r="B253" s="190" t="s">
        <v>987</v>
      </c>
    </row>
    <row r="254" spans="2:3" ht="14.7" customHeight="1">
      <c r="B254" s="184"/>
    </row>
    <row r="255" spans="2:3" ht="70.2" customHeight="1">
      <c r="B255" s="185" t="s">
        <v>988</v>
      </c>
    </row>
    <row r="256" spans="2:3" ht="45.3" customHeight="1">
      <c r="B256" s="185" t="s">
        <v>989</v>
      </c>
    </row>
    <row r="257" spans="2:6" ht="45.3" customHeight="1" thickBot="1">
      <c r="B257" s="184"/>
    </row>
    <row r="258" spans="2:6" ht="45.3" customHeight="1" thickBot="1">
      <c r="B258" s="201" t="s">
        <v>1237</v>
      </c>
    </row>
    <row r="259" spans="2:6" ht="45.3" customHeight="1" thickBot="1">
      <c r="B259" s="189"/>
    </row>
    <row r="260" spans="2:6" ht="45.3" customHeight="1">
      <c r="B260" s="193" t="s">
        <v>191</v>
      </c>
    </row>
    <row r="261" spans="2:6" ht="45.3" customHeight="1">
      <c r="B261" s="193" t="s">
        <v>990</v>
      </c>
    </row>
    <row r="262" spans="2:6" ht="45.3" customHeight="1" thickBot="1">
      <c r="B262" s="193" t="s">
        <v>991</v>
      </c>
    </row>
    <row r="263" spans="2:6" ht="45.3" customHeight="1" thickBot="1">
      <c r="B263" s="206"/>
    </row>
    <row r="264" spans="2:6" ht="45.3" customHeight="1">
      <c r="B264" s="208" t="s">
        <v>992</v>
      </c>
      <c r="C264" s="195" t="s">
        <v>896</v>
      </c>
      <c r="D264" s="195" t="s">
        <v>898</v>
      </c>
      <c r="E264" s="195" t="s">
        <v>899</v>
      </c>
      <c r="F264" s="195" t="s">
        <v>900</v>
      </c>
    </row>
    <row r="265" spans="2:6" ht="45.3" customHeight="1" thickBot="1">
      <c r="B265" s="208">
        <v>1.7923643</v>
      </c>
      <c r="C265" s="195">
        <v>1.5062960000000001</v>
      </c>
      <c r="D265" s="195">
        <v>-0.33346009999999998</v>
      </c>
      <c r="E265" s="195">
        <v>-0.5321264</v>
      </c>
      <c r="F265" s="195">
        <v>0.68104949999999997</v>
      </c>
    </row>
    <row r="266" spans="2:6" ht="45.3" customHeight="1" thickBot="1">
      <c r="B266" s="206"/>
    </row>
    <row r="267" spans="2:6" ht="45.3" customHeight="1" thickBot="1">
      <c r="B267" s="207" t="s">
        <v>993</v>
      </c>
    </row>
    <row r="268" spans="2:6" ht="45.3" customHeight="1" thickBot="1">
      <c r="B268" s="207" t="s">
        <v>994</v>
      </c>
    </row>
    <row r="269" spans="2:6" ht="45.3" customHeight="1" thickBot="1">
      <c r="B269" s="207" t="s">
        <v>995</v>
      </c>
    </row>
    <row r="270" spans="2:6" ht="45.3" customHeight="1">
      <c r="B270" s="184"/>
    </row>
    <row r="271" spans="2:6" ht="60.9" customHeight="1">
      <c r="B271" s="185" t="s">
        <v>996</v>
      </c>
    </row>
    <row r="272" spans="2:6" ht="62.4" customHeight="1">
      <c r="B272" s="185" t="s">
        <v>997</v>
      </c>
    </row>
    <row r="273" spans="2:2" ht="45.3" customHeight="1">
      <c r="B273" s="184"/>
    </row>
    <row r="274" spans="2:2" ht="45.3" customHeight="1">
      <c r="B274" s="199" t="s">
        <v>998</v>
      </c>
    </row>
    <row r="275" spans="2:2" ht="45.3" customHeight="1">
      <c r="B275" s="184"/>
    </row>
    <row r="276" spans="2:2" ht="45.3" customHeight="1">
      <c r="B276" s="185" t="s">
        <v>999</v>
      </c>
    </row>
    <row r="277" spans="2:2" ht="45.3" customHeight="1">
      <c r="B277" s="184"/>
    </row>
    <row r="278" spans="2:2" ht="45.3" customHeight="1">
      <c r="B278" s="185" t="s">
        <v>1000</v>
      </c>
    </row>
    <row r="279" spans="2:2" ht="45.3" customHeight="1">
      <c r="B279" s="185" t="s">
        <v>1001</v>
      </c>
    </row>
    <row r="280" spans="2:2" ht="45.3" customHeight="1">
      <c r="B280" s="185" t="s">
        <v>1002</v>
      </c>
    </row>
    <row r="281" spans="2:2" ht="45.3" customHeight="1">
      <c r="B281" s="185" t="s">
        <v>1003</v>
      </c>
    </row>
    <row r="282" spans="2:2" ht="45.3" customHeight="1">
      <c r="B282" s="185" t="s">
        <v>1004</v>
      </c>
    </row>
  </sheetData>
  <mergeCells count="2">
    <mergeCell ref="B211:D211"/>
    <mergeCell ref="B243:C243"/>
  </mergeCells>
  <phoneticPr fontId="2"/>
  <hyperlinks>
    <hyperlink ref="B274" r:id="rId1" display="http://www.okada.jp.org/RWiki/index.php?cmd=search" xr:uid="{9F0367C4-5E30-4984-ADA0-8B936982E8C3}"/>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6637-2F05-4370-840B-E0626019ECA1}">
  <dimension ref="A1:D113"/>
  <sheetViews>
    <sheetView topLeftCell="A111" zoomScaleNormal="100" workbookViewId="0">
      <selection activeCell="B113" sqref="B113"/>
    </sheetView>
  </sheetViews>
  <sheetFormatPr defaultRowHeight="18"/>
  <cols>
    <col min="1" max="1" width="13.8984375" customWidth="1"/>
    <col min="2" max="2" width="81.19921875" customWidth="1"/>
  </cols>
  <sheetData>
    <row r="1" spans="1:2" s="198" customFormat="1" ht="26.4">
      <c r="A1" s="220" t="s">
        <v>1006</v>
      </c>
    </row>
    <row r="2" spans="1:2">
      <c r="B2" s="212" t="s">
        <v>1008</v>
      </c>
    </row>
    <row r="3" spans="1:2" ht="133.5" customHeight="1">
      <c r="B3" s="85" t="s">
        <v>1007</v>
      </c>
    </row>
    <row r="9" spans="1:2" ht="183.6" customHeight="1">
      <c r="B9" s="85" t="s">
        <v>1009</v>
      </c>
    </row>
    <row r="11" spans="1:2" ht="73.2" customHeight="1">
      <c r="B11" s="85" t="s">
        <v>1011</v>
      </c>
    </row>
    <row r="12" spans="1:2" ht="98.1" customHeight="1">
      <c r="B12" s="85"/>
    </row>
    <row r="13" spans="1:2" ht="46.8" customHeight="1">
      <c r="B13" s="85" t="s">
        <v>1010</v>
      </c>
    </row>
    <row r="15" spans="1:2" ht="91.8" customHeight="1">
      <c r="B15" s="85" t="s">
        <v>1012</v>
      </c>
    </row>
    <row r="17" spans="2:2" ht="90">
      <c r="B17" s="85" t="s">
        <v>1013</v>
      </c>
    </row>
    <row r="18" spans="2:2" ht="348.9" customHeight="1"/>
    <row r="20" spans="2:2" ht="90">
      <c r="B20" s="85" t="s">
        <v>1014</v>
      </c>
    </row>
    <row r="22" spans="2:2" s="216" customFormat="1" ht="24.3" customHeight="1">
      <c r="B22" s="215" t="s">
        <v>1018</v>
      </c>
    </row>
    <row r="23" spans="2:2" s="216" customFormat="1" ht="24.3" customHeight="1">
      <c r="B23" s="217" t="s">
        <v>1015</v>
      </c>
    </row>
    <row r="24" spans="2:2" s="216" customFormat="1" ht="24.3" customHeight="1">
      <c r="B24" s="217" t="s">
        <v>1016</v>
      </c>
    </row>
    <row r="25" spans="2:2" s="216" customFormat="1" ht="24.3" customHeight="1">
      <c r="B25" s="217" t="s">
        <v>1017</v>
      </c>
    </row>
    <row r="26" spans="2:2" ht="302.39999999999998" customHeight="1"/>
    <row r="27" spans="2:2" ht="144">
      <c r="B27" s="85" t="s">
        <v>1019</v>
      </c>
    </row>
    <row r="28" spans="2:2" ht="174.9" customHeight="1"/>
    <row r="29" spans="2:2" ht="72">
      <c r="B29" s="85" t="s">
        <v>1020</v>
      </c>
    </row>
    <row r="31" spans="2:2" ht="72">
      <c r="B31" s="213" t="s">
        <v>1200</v>
      </c>
    </row>
    <row r="32" spans="2:2">
      <c r="B32" t="s">
        <v>1201</v>
      </c>
    </row>
    <row r="33" spans="1:2">
      <c r="B33" t="s">
        <v>1202</v>
      </c>
    </row>
    <row r="35" spans="1:2" ht="90">
      <c r="B35" s="213" t="s">
        <v>1021</v>
      </c>
    </row>
    <row r="37" spans="1:2" ht="104.1" customHeight="1">
      <c r="B37" s="85" t="s">
        <v>1022</v>
      </c>
    </row>
    <row r="38" spans="1:2" ht="325.8" customHeight="1"/>
    <row r="39" spans="1:2" ht="90">
      <c r="B39" s="213" t="s">
        <v>1023</v>
      </c>
    </row>
    <row r="41" spans="1:2" ht="118.8">
      <c r="B41" s="219" t="s">
        <v>1024</v>
      </c>
    </row>
    <row r="43" spans="1:2" ht="198.6" thickBot="1">
      <c r="B43" s="213" t="s">
        <v>1206</v>
      </c>
    </row>
    <row r="44" spans="1:2" s="198" customFormat="1" ht="93.9" customHeight="1" thickBot="1">
      <c r="A44" s="8"/>
      <c r="B44" s="246" t="s">
        <v>1203</v>
      </c>
    </row>
    <row r="45" spans="1:2" s="198" customFormat="1" ht="51.6" customHeight="1">
      <c r="A45" s="8"/>
      <c r="B45" s="85" t="s">
        <v>1204</v>
      </c>
    </row>
    <row r="46" spans="1:2" s="198" customFormat="1" ht="29.7" customHeight="1">
      <c r="A46" s="8"/>
      <c r="B46" s="85" t="s">
        <v>1205</v>
      </c>
    </row>
    <row r="47" spans="1:2" s="198" customFormat="1" ht="29.7" customHeight="1">
      <c r="A47" s="8"/>
      <c r="B47" s="85" t="s">
        <v>1207</v>
      </c>
    </row>
    <row r="48" spans="1:2" ht="66.599999999999994" customHeight="1">
      <c r="B48" s="178" t="s">
        <v>1208</v>
      </c>
    </row>
    <row r="49" spans="1:2" ht="26.4">
      <c r="A49" s="220" t="s">
        <v>1025</v>
      </c>
    </row>
    <row r="50" spans="1:2" ht="144">
      <c r="B50" s="85" t="s">
        <v>1026</v>
      </c>
    </row>
    <row r="63" spans="1:2" ht="163.80000000000001">
      <c r="B63" s="213" t="s">
        <v>1209</v>
      </c>
    </row>
    <row r="65" spans="1:4" ht="54">
      <c r="B65" s="85" t="s">
        <v>1027</v>
      </c>
    </row>
    <row r="67" spans="1:4" ht="54">
      <c r="B67" s="213" t="s">
        <v>1028</v>
      </c>
    </row>
    <row r="69" spans="1:4" ht="54">
      <c r="B69" s="85" t="s">
        <v>1029</v>
      </c>
    </row>
    <row r="71" spans="1:4" ht="185.7" customHeight="1">
      <c r="B71" s="213" t="s">
        <v>1210</v>
      </c>
      <c r="D71" s="214"/>
    </row>
    <row r="72" spans="1:4">
      <c r="B72" s="247" t="s">
        <v>1211</v>
      </c>
    </row>
    <row r="73" spans="1:4">
      <c r="B73" s="8" t="s">
        <v>1212</v>
      </c>
    </row>
    <row r="74" spans="1:4" s="198" customFormat="1">
      <c r="B74" s="8"/>
    </row>
    <row r="75" spans="1:4" ht="22.2">
      <c r="A75" s="221" t="s">
        <v>1030</v>
      </c>
    </row>
    <row r="76" spans="1:4" ht="54">
      <c r="B76" s="85" t="s">
        <v>1031</v>
      </c>
    </row>
    <row r="77" spans="1:4" ht="276" customHeight="1"/>
    <row r="78" spans="1:4" ht="48" customHeight="1">
      <c r="B78" s="85" t="s">
        <v>1032</v>
      </c>
    </row>
    <row r="79" spans="1:4" ht="69.900000000000006" customHeight="1">
      <c r="B79" s="213" t="s">
        <v>1033</v>
      </c>
    </row>
    <row r="80" spans="1:4" ht="355.2" customHeight="1"/>
    <row r="81" spans="2:2" ht="162">
      <c r="B81" s="85" t="s">
        <v>1034</v>
      </c>
    </row>
    <row r="82" spans="2:2" ht="135.6" customHeight="1"/>
    <row r="83" spans="2:2" ht="36">
      <c r="B83" s="85" t="s">
        <v>1035</v>
      </c>
    </row>
    <row r="84" spans="2:2" ht="72">
      <c r="B84" s="213" t="s">
        <v>1213</v>
      </c>
    </row>
    <row r="86" spans="2:2" ht="54">
      <c r="B86" s="218" t="s">
        <v>1036</v>
      </c>
    </row>
    <row r="88" spans="2:2" ht="133.5" customHeight="1">
      <c r="B88" s="213" t="s">
        <v>1037</v>
      </c>
    </row>
    <row r="90" spans="2:2" ht="116.4" customHeight="1">
      <c r="B90" s="85" t="s">
        <v>1038</v>
      </c>
    </row>
    <row r="92" spans="2:2">
      <c r="B92" t="s">
        <v>1040</v>
      </c>
    </row>
    <row r="94" spans="2:2" ht="162">
      <c r="B94" s="213" t="s">
        <v>1039</v>
      </c>
    </row>
    <row r="96" spans="2:2" ht="36">
      <c r="B96" s="85" t="s">
        <v>1041</v>
      </c>
    </row>
    <row r="98" spans="1:2" ht="40.200000000000003">
      <c r="B98" s="222" t="s">
        <v>1042</v>
      </c>
    </row>
    <row r="100" spans="1:2" ht="342">
      <c r="B100" s="213" t="s">
        <v>1214</v>
      </c>
    </row>
    <row r="102" spans="1:2">
      <c r="B102" s="8"/>
    </row>
    <row r="103" spans="1:2" ht="26.4">
      <c r="A103" s="223" t="s">
        <v>1043</v>
      </c>
    </row>
    <row r="104" spans="1:2" ht="180">
      <c r="B104" s="213" t="s">
        <v>1215</v>
      </c>
    </row>
    <row r="105" spans="1:2" ht="162">
      <c r="A105" s="8"/>
      <c r="B105" s="248" t="s">
        <v>1218</v>
      </c>
    </row>
    <row r="106" spans="1:2" s="198" customFormat="1">
      <c r="A106" s="10"/>
      <c r="B106" s="213" t="s">
        <v>1216</v>
      </c>
    </row>
    <row r="107" spans="1:2">
      <c r="B107" s="213" t="s">
        <v>1217</v>
      </c>
    </row>
    <row r="108" spans="1:2">
      <c r="B108" s="214" t="s">
        <v>1219</v>
      </c>
    </row>
    <row r="109" spans="1:2" ht="288">
      <c r="B109" s="85" t="s">
        <v>1044</v>
      </c>
    </row>
    <row r="111" spans="1:2" ht="196.5" customHeight="1">
      <c r="B111" s="85" t="s">
        <v>1045</v>
      </c>
    </row>
    <row r="113" spans="2:2" ht="409.6">
      <c r="B113" s="85" t="s">
        <v>1046</v>
      </c>
    </row>
  </sheetData>
  <phoneticPr fontId="2"/>
  <hyperlinks>
    <hyperlink ref="B2" r:id="rId1" xr:uid="{D01F00E7-535E-4255-A51E-964F1F4B714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1BFC-60E4-465B-A622-E9543143500A}">
  <dimension ref="A1:D201"/>
  <sheetViews>
    <sheetView topLeftCell="A41" zoomScaleNormal="100" workbookViewId="0">
      <selection activeCell="C194" sqref="C194"/>
    </sheetView>
  </sheetViews>
  <sheetFormatPr defaultRowHeight="18"/>
  <cols>
    <col min="1" max="1" width="95.296875" customWidth="1"/>
    <col min="3" max="3" width="34.09765625" customWidth="1"/>
  </cols>
  <sheetData>
    <row r="1" spans="1:1" ht="28.8">
      <c r="A1" s="230" t="s">
        <v>1125</v>
      </c>
    </row>
    <row r="2" spans="1:1" ht="33.9" customHeight="1">
      <c r="A2" s="224" t="s">
        <v>1047</v>
      </c>
    </row>
    <row r="3" spans="1:1" ht="10.5" customHeight="1">
      <c r="A3" s="184"/>
    </row>
    <row r="4" spans="1:1" ht="76.2" customHeight="1">
      <c r="A4" s="225" t="s">
        <v>1048</v>
      </c>
    </row>
    <row r="5" spans="1:1" ht="21.6">
      <c r="A5" s="226"/>
    </row>
    <row r="6" spans="1:1" ht="21.6">
      <c r="A6" s="226"/>
    </row>
    <row r="7" spans="1:1">
      <c r="A7" s="186"/>
    </row>
    <row r="8" spans="1:1" ht="21.6">
      <c r="A8" s="226" t="s">
        <v>1049</v>
      </c>
    </row>
    <row r="9" spans="1:1">
      <c r="A9" s="184"/>
    </row>
    <row r="10" spans="1:1" ht="168.9" customHeight="1">
      <c r="A10" s="225" t="s">
        <v>1050</v>
      </c>
    </row>
    <row r="11" spans="1:1" ht="21.6">
      <c r="A11" s="226"/>
    </row>
    <row r="12" spans="1:1" ht="21.6">
      <c r="A12" s="226"/>
    </row>
    <row r="13" spans="1:1">
      <c r="A13" s="186"/>
    </row>
    <row r="14" spans="1:1" ht="21.6">
      <c r="A14" s="226" t="s">
        <v>1051</v>
      </c>
    </row>
    <row r="15" spans="1:1">
      <c r="A15" s="184"/>
    </row>
    <row r="16" spans="1:1">
      <c r="A16" s="184"/>
    </row>
    <row r="17" spans="1:1" ht="137.69999999999999" customHeight="1">
      <c r="A17" s="225" t="s">
        <v>1052</v>
      </c>
    </row>
    <row r="18" spans="1:1" ht="110.7" customHeight="1">
      <c r="A18" s="234" t="s">
        <v>1053</v>
      </c>
    </row>
    <row r="19" spans="1:1" ht="129.6" customHeight="1">
      <c r="A19" s="235" t="s">
        <v>1054</v>
      </c>
    </row>
    <row r="20" spans="1:1" ht="137.1" customHeight="1">
      <c r="A20" s="225" t="s">
        <v>1126</v>
      </c>
    </row>
    <row r="21" spans="1:1" ht="119.7" customHeight="1">
      <c r="A21" s="225" t="s">
        <v>1127</v>
      </c>
    </row>
    <row r="22" spans="1:1" ht="21.6">
      <c r="A22" s="224" t="s">
        <v>1055</v>
      </c>
    </row>
    <row r="23" spans="1:1">
      <c r="A23" s="184"/>
    </row>
    <row r="24" spans="1:1" ht="131.1" customHeight="1">
      <c r="A24" s="225" t="s">
        <v>1128</v>
      </c>
    </row>
    <row r="25" spans="1:1">
      <c r="A25" s="184"/>
    </row>
    <row r="26" spans="1:1" ht="38.1" customHeight="1">
      <c r="A26" s="236" t="s">
        <v>1129</v>
      </c>
    </row>
    <row r="27" spans="1:1" ht="39" customHeight="1">
      <c r="A27" s="236" t="s">
        <v>1056</v>
      </c>
    </row>
    <row r="28" spans="1:1" ht="46.5" customHeight="1">
      <c r="A28" s="236" t="s">
        <v>1130</v>
      </c>
    </row>
    <row r="29" spans="1:1" ht="39.299999999999997" customHeight="1">
      <c r="A29" s="236" t="s">
        <v>1057</v>
      </c>
    </row>
    <row r="31" spans="1:1" ht="38.4" customHeight="1">
      <c r="A31" s="224" t="s">
        <v>1058</v>
      </c>
    </row>
    <row r="32" spans="1:1">
      <c r="A32" s="184"/>
    </row>
    <row r="33" spans="1:4" ht="105" customHeight="1">
      <c r="A33" s="225" t="s">
        <v>1059</v>
      </c>
    </row>
    <row r="35" spans="1:4" ht="55.5" customHeight="1">
      <c r="A35" s="237" t="s">
        <v>1060</v>
      </c>
    </row>
    <row r="36" spans="1:4">
      <c r="A36" s="184"/>
    </row>
    <row r="37" spans="1:4" ht="126.3" customHeight="1">
      <c r="A37" s="225" t="s">
        <v>1061</v>
      </c>
    </row>
    <row r="38" spans="1:4" ht="75.599999999999994" customHeight="1">
      <c r="A38" s="225" t="s">
        <v>1062</v>
      </c>
    </row>
    <row r="39" spans="1:4" ht="79.2" customHeight="1">
      <c r="A39" s="225" t="s">
        <v>1063</v>
      </c>
    </row>
    <row r="40" spans="1:4">
      <c r="A40" s="184"/>
    </row>
    <row r="41" spans="1:4" ht="65.099999999999994" customHeight="1">
      <c r="A41" s="224" t="s">
        <v>1064</v>
      </c>
    </row>
    <row r="42" spans="1:4">
      <c r="A42" s="184"/>
    </row>
    <row r="43" spans="1:4" ht="83.7" customHeight="1" thickBot="1">
      <c r="A43" s="225" t="s">
        <v>1065</v>
      </c>
      <c r="C43" s="239" t="s">
        <v>1170</v>
      </c>
      <c r="D43" s="240"/>
    </row>
    <row r="44" spans="1:4" ht="20.399999999999999" thickBot="1">
      <c r="A44" s="189"/>
      <c r="C44" s="240"/>
      <c r="D44" s="240"/>
    </row>
    <row r="45" spans="1:4" ht="72.3" customHeight="1">
      <c r="A45" s="231" t="s">
        <v>1134</v>
      </c>
      <c r="C45" s="241" t="s">
        <v>1137</v>
      </c>
      <c r="D45" s="240"/>
    </row>
    <row r="46" spans="1:4" ht="58.5" customHeight="1">
      <c r="A46" s="231" t="s">
        <v>1135</v>
      </c>
      <c r="C46" s="240"/>
      <c r="D46" s="240"/>
    </row>
    <row r="47" spans="1:4" ht="58.5" customHeight="1">
      <c r="A47" s="231" t="s">
        <v>1136</v>
      </c>
      <c r="C47" s="242" t="s">
        <v>1138</v>
      </c>
      <c r="D47" s="240"/>
    </row>
    <row r="48" spans="1:4" ht="75.3" customHeight="1">
      <c r="A48" s="231" t="s">
        <v>1171</v>
      </c>
      <c r="C48" s="240"/>
      <c r="D48" s="240"/>
    </row>
    <row r="49" spans="1:4" ht="19.8">
      <c r="A49" s="184"/>
      <c r="C49" s="241" t="s">
        <v>1139</v>
      </c>
      <c r="D49" s="240"/>
    </row>
    <row r="50" spans="1:4" ht="102.9" customHeight="1">
      <c r="A50" s="225" t="s">
        <v>1131</v>
      </c>
      <c r="C50" s="240"/>
      <c r="D50" s="240"/>
    </row>
    <row r="51" spans="1:4" ht="38.4">
      <c r="A51" s="226"/>
      <c r="C51" s="242" t="s">
        <v>1140</v>
      </c>
      <c r="D51" s="240"/>
    </row>
    <row r="52" spans="1:4" ht="166.5" customHeight="1">
      <c r="A52" s="226"/>
      <c r="C52" s="240"/>
      <c r="D52" s="240"/>
    </row>
    <row r="53" spans="1:4" ht="19.2">
      <c r="A53" s="186"/>
      <c r="C53" s="243" t="s">
        <v>1141</v>
      </c>
      <c r="D53" s="243" t="s">
        <v>1142</v>
      </c>
    </row>
    <row r="54" spans="1:4" ht="153.6">
      <c r="A54" s="226" t="s">
        <v>1066</v>
      </c>
      <c r="C54" s="244" t="s">
        <v>1143</v>
      </c>
      <c r="D54" s="244" t="s">
        <v>1144</v>
      </c>
    </row>
    <row r="55" spans="1:4" ht="153.6">
      <c r="A55" s="226"/>
      <c r="C55" s="245" t="s">
        <v>1145</v>
      </c>
      <c r="D55" s="245" t="s">
        <v>1146</v>
      </c>
    </row>
    <row r="56" spans="1:4" ht="194.1" customHeight="1">
      <c r="A56" s="226"/>
      <c r="C56" s="244" t="s">
        <v>1147</v>
      </c>
      <c r="D56" s="244" t="s">
        <v>1148</v>
      </c>
    </row>
    <row r="57" spans="1:4" ht="38.4">
      <c r="A57" s="186"/>
      <c r="C57" s="245" t="s">
        <v>1149</v>
      </c>
      <c r="D57" s="245" t="s">
        <v>1150</v>
      </c>
    </row>
    <row r="58" spans="1:4" ht="134.4">
      <c r="A58" s="226" t="s">
        <v>1067</v>
      </c>
      <c r="C58" s="244" t="s">
        <v>1151</v>
      </c>
      <c r="D58" s="244" t="s">
        <v>1152</v>
      </c>
    </row>
    <row r="59" spans="1:4" ht="14.1" customHeight="1">
      <c r="A59" s="184"/>
      <c r="C59" s="245" t="s">
        <v>1153</v>
      </c>
      <c r="D59" s="245" t="s">
        <v>1154</v>
      </c>
    </row>
    <row r="60" spans="1:4" ht="101.7" customHeight="1">
      <c r="A60" s="225" t="s">
        <v>1068</v>
      </c>
      <c r="C60" s="244" t="s">
        <v>1155</v>
      </c>
      <c r="D60" s="244" t="s">
        <v>1156</v>
      </c>
    </row>
    <row r="61" spans="1:4" ht="54.9" customHeight="1">
      <c r="A61" s="225" t="s">
        <v>1069</v>
      </c>
      <c r="C61" s="245" t="s">
        <v>1157</v>
      </c>
      <c r="D61" s="245" t="s">
        <v>1158</v>
      </c>
    </row>
    <row r="62" spans="1:4" ht="38.4">
      <c r="A62" s="184"/>
      <c r="C62" s="244" t="s">
        <v>1159</v>
      </c>
      <c r="D62" s="244" t="s">
        <v>1160</v>
      </c>
    </row>
    <row r="63" spans="1:4" ht="66.3" customHeight="1">
      <c r="A63" s="227" t="s">
        <v>1070</v>
      </c>
      <c r="C63" s="245" t="s">
        <v>1161</v>
      </c>
      <c r="D63" s="245" t="s">
        <v>1162</v>
      </c>
    </row>
    <row r="64" spans="1:4" ht="96">
      <c r="A64" s="184"/>
      <c r="C64" s="244" t="s">
        <v>1163</v>
      </c>
      <c r="D64" s="244" t="s">
        <v>1164</v>
      </c>
    </row>
    <row r="65" spans="1:4" ht="51.3" customHeight="1">
      <c r="A65" s="233" t="s">
        <v>1071</v>
      </c>
      <c r="C65" s="245" t="s">
        <v>1165</v>
      </c>
      <c r="D65" s="245" t="s">
        <v>1166</v>
      </c>
    </row>
    <row r="66" spans="1:4" ht="19.8">
      <c r="A66" s="184"/>
      <c r="C66" s="240"/>
      <c r="D66" s="240"/>
    </row>
    <row r="67" spans="1:4" ht="130.19999999999999" customHeight="1">
      <c r="A67" s="225" t="s">
        <v>1072</v>
      </c>
      <c r="C67" s="241" t="s">
        <v>1167</v>
      </c>
      <c r="D67" s="240"/>
    </row>
    <row r="68" spans="1:4" ht="59.7" customHeight="1">
      <c r="A68" s="234" t="s">
        <v>1073</v>
      </c>
      <c r="C68" s="240"/>
      <c r="D68" s="240"/>
    </row>
    <row r="69" spans="1:4" ht="55.2" customHeight="1">
      <c r="A69" s="238" t="s">
        <v>1132</v>
      </c>
      <c r="C69" s="242" t="s">
        <v>1168</v>
      </c>
      <c r="D69" s="240"/>
    </row>
    <row r="70" spans="1:4" ht="71.099999999999994" customHeight="1">
      <c r="A70" s="225" t="s">
        <v>1074</v>
      </c>
      <c r="C70" s="241" t="s">
        <v>1169</v>
      </c>
      <c r="D70" s="240"/>
    </row>
    <row r="71" spans="1:4" ht="21.6">
      <c r="A71" s="226"/>
    </row>
    <row r="72" spans="1:4" ht="21.6">
      <c r="A72" s="226"/>
    </row>
    <row r="73" spans="1:4" ht="21.6">
      <c r="A73" s="226"/>
    </row>
    <row r="74" spans="1:4" ht="21.6">
      <c r="A74" s="226"/>
    </row>
    <row r="75" spans="1:4" ht="21.6">
      <c r="A75" s="226"/>
    </row>
    <row r="76" spans="1:4" ht="21.6">
      <c r="A76" s="226"/>
    </row>
    <row r="77" spans="1:4">
      <c r="A77" s="186"/>
    </row>
    <row r="78" spans="1:4" ht="21.6">
      <c r="A78" s="226" t="s">
        <v>1075</v>
      </c>
    </row>
    <row r="79" spans="1:4" ht="183.3" customHeight="1">
      <c r="A79" s="184"/>
    </row>
    <row r="80" spans="1:4" ht="88.5" customHeight="1">
      <c r="A80" s="225" t="s">
        <v>1076</v>
      </c>
    </row>
    <row r="81" spans="1:1" ht="21.6">
      <c r="A81" s="226"/>
    </row>
    <row r="82" spans="1:1" ht="21.6">
      <c r="A82" s="226"/>
    </row>
    <row r="83" spans="1:1">
      <c r="A83" s="184"/>
    </row>
    <row r="84" spans="1:1" ht="105.6" customHeight="1">
      <c r="A84" s="225" t="s">
        <v>1077</v>
      </c>
    </row>
    <row r="85" spans="1:1">
      <c r="A85" s="184"/>
    </row>
    <row r="86" spans="1:1" ht="57.6" customHeight="1">
      <c r="A86" s="232" t="s">
        <v>1078</v>
      </c>
    </row>
    <row r="87" spans="1:1">
      <c r="A87" s="184"/>
    </row>
    <row r="88" spans="1:1" ht="54.3" customHeight="1">
      <c r="A88" s="225" t="s">
        <v>1079</v>
      </c>
    </row>
    <row r="89" spans="1:1">
      <c r="A89" s="184"/>
    </row>
    <row r="90" spans="1:1" ht="56.7" customHeight="1">
      <c r="A90" s="227" t="s">
        <v>1080</v>
      </c>
    </row>
    <row r="91" spans="1:1">
      <c r="A91" s="184"/>
    </row>
    <row r="92" spans="1:1" ht="58.2" customHeight="1">
      <c r="A92" s="225" t="s">
        <v>1081</v>
      </c>
    </row>
    <row r="93" spans="1:1" ht="131.69999999999999" customHeight="1">
      <c r="A93" s="225" t="s">
        <v>1082</v>
      </c>
    </row>
    <row r="94" spans="1:1" ht="40.5" customHeight="1">
      <c r="A94" s="225" t="s">
        <v>1083</v>
      </c>
    </row>
    <row r="95" spans="1:1">
      <c r="A95" s="184"/>
    </row>
    <row r="96" spans="1:1" ht="85.8" customHeight="1">
      <c r="A96" s="232" t="s">
        <v>1084</v>
      </c>
    </row>
    <row r="97" spans="1:1">
      <c r="A97" s="184"/>
    </row>
    <row r="98" spans="1:1" ht="104.1" customHeight="1" thickBot="1">
      <c r="A98" s="225" t="s">
        <v>1085</v>
      </c>
    </row>
    <row r="99" spans="1:1" ht="18.600000000000001" thickBot="1">
      <c r="A99" s="189"/>
    </row>
    <row r="100" spans="1:1" ht="50.1" customHeight="1">
      <c r="A100" s="231" t="s">
        <v>1133</v>
      </c>
    </row>
    <row r="101" spans="1:1" ht="51.9" customHeight="1">
      <c r="A101" s="231" t="s">
        <v>1172</v>
      </c>
    </row>
    <row r="102" spans="1:1" ht="21.6">
      <c r="A102" s="231" t="s">
        <v>1086</v>
      </c>
    </row>
    <row r="103" spans="1:1" ht="52.8" customHeight="1">
      <c r="A103" s="231" t="s">
        <v>1173</v>
      </c>
    </row>
    <row r="104" spans="1:1" ht="21.6">
      <c r="A104" s="231" t="s">
        <v>1087</v>
      </c>
    </row>
    <row r="105" spans="1:1" ht="21.6">
      <c r="A105" s="231" t="s">
        <v>1088</v>
      </c>
    </row>
    <row r="106" spans="1:1">
      <c r="A106" s="184"/>
    </row>
    <row r="107" spans="1:1" ht="157.80000000000001" customHeight="1">
      <c r="A107" s="225" t="s">
        <v>1089</v>
      </c>
    </row>
    <row r="108" spans="1:1" ht="144" customHeight="1" thickBot="1">
      <c r="A108" s="225" t="s">
        <v>1090</v>
      </c>
    </row>
    <row r="109" spans="1:1" ht="18.600000000000001" thickBot="1">
      <c r="A109" s="189"/>
    </row>
    <row r="110" spans="1:1" ht="32.1" customHeight="1">
      <c r="A110" s="231" t="s">
        <v>1174</v>
      </c>
    </row>
    <row r="111" spans="1:1" ht="30.9" customHeight="1">
      <c r="A111" s="231" t="s">
        <v>1175</v>
      </c>
    </row>
    <row r="112" spans="1:1" ht="28.2" customHeight="1">
      <c r="A112" s="231" t="s">
        <v>1176</v>
      </c>
    </row>
    <row r="113" spans="1:3" ht="32.1" customHeight="1">
      <c r="A113" s="231" t="s">
        <v>1177</v>
      </c>
    </row>
    <row r="114" spans="1:3">
      <c r="A114" s="184"/>
    </row>
    <row r="115" spans="1:3" ht="114" customHeight="1" thickBot="1">
      <c r="A115" s="225" t="s">
        <v>1091</v>
      </c>
    </row>
    <row r="116" spans="1:3" ht="18.600000000000001" thickBot="1">
      <c r="A116" s="189"/>
    </row>
    <row r="117" spans="1:3" ht="51.6" customHeight="1">
      <c r="A117" s="231" t="s">
        <v>1178</v>
      </c>
    </row>
    <row r="118" spans="1:3" ht="28.2" customHeight="1">
      <c r="A118" s="231" t="s">
        <v>1179</v>
      </c>
    </row>
    <row r="119" spans="1:3" ht="40.200000000000003" customHeight="1" thickBot="1">
      <c r="A119" s="231" t="s">
        <v>1180</v>
      </c>
    </row>
    <row r="120" spans="1:3" ht="22.2" thickBot="1">
      <c r="A120" s="228"/>
    </row>
    <row r="121" spans="1:3" ht="21.6">
      <c r="A121" s="252" t="s">
        <v>1092</v>
      </c>
      <c r="B121" s="251"/>
      <c r="C121" s="251"/>
    </row>
    <row r="122" spans="1:3">
      <c r="A122" s="229"/>
      <c r="B122" s="229" t="s">
        <v>1093</v>
      </c>
      <c r="C122" s="229" t="s">
        <v>1094</v>
      </c>
    </row>
    <row r="123" spans="1:3">
      <c r="A123" s="229" t="s">
        <v>1093</v>
      </c>
      <c r="B123" s="229">
        <v>1226</v>
      </c>
      <c r="C123" s="229">
        <v>56</v>
      </c>
    </row>
    <row r="124" spans="1:3" ht="18.600000000000001" thickBot="1">
      <c r="A124" s="229" t="s">
        <v>1094</v>
      </c>
      <c r="B124" s="229">
        <v>96</v>
      </c>
      <c r="C124" s="229">
        <v>723</v>
      </c>
    </row>
    <row r="125" spans="1:3" ht="22.2" thickBot="1">
      <c r="A125" s="228" t="s">
        <v>1181</v>
      </c>
    </row>
    <row r="126" spans="1:3" ht="43.2" customHeight="1" thickBot="1">
      <c r="A126" s="228" t="s">
        <v>1095</v>
      </c>
    </row>
    <row r="127" spans="1:3">
      <c r="A127" s="184"/>
    </row>
    <row r="128" spans="1:3" ht="58.2" customHeight="1">
      <c r="A128" s="225" t="s">
        <v>1096</v>
      </c>
    </row>
    <row r="129" spans="1:1" ht="82.2" customHeight="1">
      <c r="A129" s="225" t="s">
        <v>1097</v>
      </c>
    </row>
    <row r="130" spans="1:1" ht="12" customHeight="1">
      <c r="A130" s="227"/>
    </row>
    <row r="131" spans="1:1" ht="80.7" customHeight="1">
      <c r="A131" s="231" t="s">
        <v>1182</v>
      </c>
    </row>
    <row r="132" spans="1:1" ht="38.700000000000003" customHeight="1">
      <c r="A132" s="227"/>
    </row>
    <row r="133" spans="1:1" ht="135" customHeight="1">
      <c r="A133" s="184"/>
    </row>
    <row r="134" spans="1:1" ht="80.099999999999994" customHeight="1">
      <c r="A134" s="225" t="s">
        <v>1098</v>
      </c>
    </row>
    <row r="135" spans="1:1" ht="80.099999999999994" customHeight="1">
      <c r="A135" s="225" t="s">
        <v>1099</v>
      </c>
    </row>
    <row r="136" spans="1:1" ht="87.9" customHeight="1" thickBot="1">
      <c r="A136" s="225" t="s">
        <v>1100</v>
      </c>
    </row>
    <row r="137" spans="1:1" ht="18.600000000000001" thickBot="1">
      <c r="A137" s="189"/>
    </row>
    <row r="138" spans="1:1" ht="30.6" customHeight="1">
      <c r="A138" s="231" t="s">
        <v>1183</v>
      </c>
    </row>
    <row r="139" spans="1:1" ht="33" customHeight="1">
      <c r="A139" s="231" t="s">
        <v>1184</v>
      </c>
    </row>
    <row r="140" spans="1:1" ht="34.799999999999997" customHeight="1">
      <c r="A140" s="231" t="s">
        <v>1101</v>
      </c>
    </row>
    <row r="141" spans="1:1" ht="30.9" customHeight="1">
      <c r="A141" s="231" t="s">
        <v>1185</v>
      </c>
    </row>
    <row r="142" spans="1:1" ht="33.299999999999997" customHeight="1">
      <c r="A142" s="231" t="s">
        <v>1186</v>
      </c>
    </row>
    <row r="143" spans="1:1" ht="26.7" customHeight="1" thickBot="1">
      <c r="A143" s="231" t="s">
        <v>1187</v>
      </c>
    </row>
    <row r="144" spans="1:1" ht="22.2" thickBot="1">
      <c r="A144" s="228"/>
    </row>
    <row r="145" spans="1:3" ht="46.5" customHeight="1">
      <c r="A145" s="229"/>
      <c r="B145" s="229" t="s">
        <v>1102</v>
      </c>
      <c r="C145" s="229" t="s">
        <v>1103</v>
      </c>
    </row>
    <row r="146" spans="1:3">
      <c r="A146" s="229" t="s">
        <v>1102</v>
      </c>
      <c r="B146" s="229">
        <v>48</v>
      </c>
      <c r="C146" s="229">
        <v>2</v>
      </c>
    </row>
    <row r="147" spans="1:3">
      <c r="A147" s="229" t="s">
        <v>1103</v>
      </c>
      <c r="B147" s="229">
        <v>3</v>
      </c>
      <c r="C147" s="229">
        <v>47</v>
      </c>
    </row>
    <row r="148" spans="1:3" ht="21.6">
      <c r="A148" s="226"/>
    </row>
    <row r="149" spans="1:3" ht="21.6">
      <c r="A149" s="226"/>
    </row>
    <row r="150" spans="1:3" ht="147.30000000000001" customHeight="1">
      <c r="A150" s="186"/>
    </row>
    <row r="151" spans="1:3" ht="21.6">
      <c r="A151" s="226" t="s">
        <v>1104</v>
      </c>
    </row>
    <row r="152" spans="1:3">
      <c r="A152" s="184"/>
    </row>
    <row r="153" spans="1:3" ht="21.6">
      <c r="A153" s="224" t="s">
        <v>1105</v>
      </c>
    </row>
    <row r="154" spans="1:3">
      <c r="A154" s="184"/>
    </row>
    <row r="155" spans="1:3" ht="123.9" customHeight="1" thickBot="1">
      <c r="A155" s="225" t="s">
        <v>1106</v>
      </c>
    </row>
    <row r="156" spans="1:3" ht="18.600000000000001" thickBot="1">
      <c r="A156" s="189"/>
    </row>
    <row r="157" spans="1:3" ht="32.1" customHeight="1">
      <c r="A157" s="231" t="s">
        <v>1188</v>
      </c>
    </row>
    <row r="158" spans="1:3" ht="31.8" customHeight="1">
      <c r="A158" s="231" t="s">
        <v>1189</v>
      </c>
    </row>
    <row r="159" spans="1:3">
      <c r="A159" s="184"/>
    </row>
    <row r="160" spans="1:3" ht="84" customHeight="1" thickBot="1">
      <c r="A160" s="225" t="s">
        <v>1107</v>
      </c>
    </row>
    <row r="161" spans="1:1" ht="18.600000000000001" thickBot="1">
      <c r="A161" s="189"/>
    </row>
    <row r="162" spans="1:1" ht="65.400000000000006" customHeight="1">
      <c r="A162" s="231" t="s">
        <v>1190</v>
      </c>
    </row>
    <row r="163" spans="1:1" ht="54.3" customHeight="1">
      <c r="A163" s="231" t="s">
        <v>1191</v>
      </c>
    </row>
    <row r="164" spans="1:1" ht="56.4" customHeight="1">
      <c r="A164" s="231" t="s">
        <v>1192</v>
      </c>
    </row>
    <row r="165" spans="1:1" ht="46.8" customHeight="1">
      <c r="A165" s="231" t="s">
        <v>1193</v>
      </c>
    </row>
    <row r="166" spans="1:1" ht="61.2" customHeight="1">
      <c r="A166" s="231" t="s">
        <v>1194</v>
      </c>
    </row>
    <row r="167" spans="1:1" ht="21.6">
      <c r="A167" s="226"/>
    </row>
    <row r="168" spans="1:1" ht="21.6">
      <c r="A168" s="226"/>
    </row>
    <row r="169" spans="1:1" ht="21.6">
      <c r="A169" s="226"/>
    </row>
    <row r="170" spans="1:1" ht="135" customHeight="1">
      <c r="A170" s="186"/>
    </row>
    <row r="171" spans="1:1" ht="21.6">
      <c r="A171" s="226" t="s">
        <v>1108</v>
      </c>
    </row>
    <row r="172" spans="1:1" ht="6.3" customHeight="1">
      <c r="A172" s="184"/>
    </row>
    <row r="173" spans="1:1" ht="21.6">
      <c r="A173" s="224" t="s">
        <v>1109</v>
      </c>
    </row>
    <row r="174" spans="1:1" ht="17.399999999999999" customHeight="1">
      <c r="A174" s="184"/>
    </row>
    <row r="175" spans="1:1" ht="135.30000000000001" customHeight="1">
      <c r="A175" s="225" t="s">
        <v>1110</v>
      </c>
    </row>
    <row r="176" spans="1:1" ht="72" customHeight="1">
      <c r="A176" s="225" t="s">
        <v>1111</v>
      </c>
    </row>
    <row r="177" spans="1:1" ht="62.4" customHeight="1">
      <c r="A177" s="225" t="s">
        <v>1112</v>
      </c>
    </row>
    <row r="178" spans="1:1" ht="84.3" customHeight="1">
      <c r="A178" s="225" t="s">
        <v>1113</v>
      </c>
    </row>
    <row r="179" spans="1:1" ht="38.1" customHeight="1">
      <c r="A179" s="225" t="s">
        <v>1114</v>
      </c>
    </row>
    <row r="180" spans="1:1" ht="73.8" customHeight="1">
      <c r="A180" s="225" t="s">
        <v>1115</v>
      </c>
    </row>
    <row r="181" spans="1:1" ht="68.400000000000006" customHeight="1" thickBot="1">
      <c r="A181" s="225" t="s">
        <v>1116</v>
      </c>
    </row>
    <row r="182" spans="1:1" ht="18.600000000000001" thickBot="1">
      <c r="A182" s="189"/>
    </row>
    <row r="183" spans="1:1" ht="43.5" customHeight="1">
      <c r="A183" s="231" t="s">
        <v>1195</v>
      </c>
    </row>
    <row r="184" spans="1:1" ht="48.6" customHeight="1">
      <c r="A184" s="231" t="s">
        <v>1196</v>
      </c>
    </row>
    <row r="185" spans="1:1" ht="42.6" customHeight="1">
      <c r="A185" s="231" t="s">
        <v>1197</v>
      </c>
    </row>
    <row r="186" spans="1:1" ht="47.7" customHeight="1">
      <c r="A186" s="231" t="s">
        <v>1198</v>
      </c>
    </row>
    <row r="187" spans="1:1" ht="42.6" customHeight="1">
      <c r="A187" s="231" t="s">
        <v>1199</v>
      </c>
    </row>
    <row r="188" spans="1:1" ht="21.6">
      <c r="A188" s="226"/>
    </row>
    <row r="189" spans="1:1" ht="21.6">
      <c r="A189" s="226"/>
    </row>
    <row r="190" spans="1:1" ht="21.6">
      <c r="A190" s="226"/>
    </row>
    <row r="191" spans="1:1" ht="189.3" customHeight="1">
      <c r="A191" s="186"/>
    </row>
    <row r="192" spans="1:1" ht="21.6">
      <c r="A192" s="226" t="s">
        <v>1117</v>
      </c>
    </row>
    <row r="193" spans="1:1" ht="5.4" customHeight="1">
      <c r="A193" s="184"/>
    </row>
    <row r="194" spans="1:1" ht="78.599999999999994" customHeight="1">
      <c r="A194" s="225" t="s">
        <v>1118</v>
      </c>
    </row>
    <row r="195" spans="1:1">
      <c r="A195" s="184"/>
    </row>
    <row r="196" spans="1:1" ht="21.6">
      <c r="A196" s="225" t="s">
        <v>1119</v>
      </c>
    </row>
    <row r="197" spans="1:1" ht="63" customHeight="1">
      <c r="A197" s="225" t="s">
        <v>1120</v>
      </c>
    </row>
    <row r="198" spans="1:1" ht="97.8" customHeight="1">
      <c r="A198" s="225" t="s">
        <v>1121</v>
      </c>
    </row>
    <row r="199" spans="1:1" ht="82.2" customHeight="1">
      <c r="A199" s="225" t="s">
        <v>1122</v>
      </c>
    </row>
    <row r="200" spans="1:1" ht="57.3" customHeight="1">
      <c r="A200" s="225" t="s">
        <v>1123</v>
      </c>
    </row>
    <row r="201" spans="1:1" ht="95.7" customHeight="1">
      <c r="A201" s="225" t="s">
        <v>1124</v>
      </c>
    </row>
  </sheetData>
  <mergeCells count="1">
    <mergeCell ref="A121:C121"/>
  </mergeCells>
  <phoneticPr fontId="2"/>
  <hyperlinks>
    <hyperlink ref="C45" r:id="rId1" location="%E3%83%97%E3%83%AD%E3%82%AD%E3%82%B7%E3%81%AE%E8%A8%AD%E5%AE%9A" display="%E3%83%97%E3%83%AD%E3%82%AD%E3%82%B7%E3%81%AE%E8%A8%AD%E5%AE%9A" xr:uid="{2FF1BD25-C8D7-469E-AB5A-9AD40B360581}"/>
    <hyperlink ref="C49" r:id="rId2" location="%E3%82%88%E3%81%8F%E4%BD%BF%E3%81%86-r-%E3%83%91%E3%83%83%E3%82%B1%E3%83%BC%E3%82%B8" display="https://qiita.com/ynakayama/items/10b79468edad2a28bc4f - %E3%82%88%E3%81%8F%E4%BD%BF%E3%81%86-r-%E3%83%91%E3%83%83%E3%82%B1%E3%83%BC%E3%82%B8" xr:uid="{0974A4E3-F30F-4807-9FFC-A4444CEFE934}"/>
    <hyperlink ref="C67" r:id="rId3" location="%E3%81%9D%E3%81%AE%E4%BB%96%E3%81%AE%E3%83%91%E3%83%83%E3%82%B1%E3%83%BC%E3%82%B8" display="https://qiita.com/ynakayama/items/10b79468edad2a28bc4f - %E3%81%9D%E3%81%AE%E4%BB%96%E3%81%AE%E3%83%91%E3%83%83%E3%82%B1%E3%83%BC%E3%82%B8" xr:uid="{85655D02-B611-42B2-B189-B5C50DC47470}"/>
    <hyperlink ref="C70" r:id="rId4" xr:uid="{F5AA6BC6-D7FF-4751-B5E6-C229F77954EE}"/>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分散分析表（f）の求め方</vt:lpstr>
      <vt:lpstr>代表値の求め方</vt:lpstr>
      <vt:lpstr>ロジスティック回帰分析の基本Rによる演習</vt:lpstr>
      <vt:lpstr>多変量ロジスティック回帰参照図</vt:lpstr>
      <vt:lpstr>生存時間分析のRによる演習</vt:lpstr>
      <vt:lpstr>K-Mの手作業による累積生存率演習</vt:lpstr>
      <vt:lpstr>cox回帰の実際-R</vt:lpstr>
      <vt:lpstr>最尤推定法</vt:lpstr>
      <vt:lpstr>サポートベクターマシン-R</vt:lpstr>
      <vt:lpstr>確率分布の特徴</vt:lpstr>
      <vt:lpstr>解析法-確率分布</vt:lpstr>
      <vt:lpstr>解析法-統計処理から統計解析へ</vt:lpstr>
      <vt:lpstr>解析法-実験計画法に続く</vt:lpstr>
      <vt:lpstr>重回帰式の基本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Kimura</dc:creator>
  <cp:lastModifiedBy>Kimura Akira</cp:lastModifiedBy>
  <dcterms:created xsi:type="dcterms:W3CDTF">2020-11-16T18:15:47Z</dcterms:created>
  <dcterms:modified xsi:type="dcterms:W3CDTF">2021-01-22T13:56:39Z</dcterms:modified>
</cp:coreProperties>
</file>