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ua\Desktop\"/>
    </mc:Choice>
  </mc:AlternateContent>
  <xr:revisionPtr revIDLastSave="0" documentId="8_{1F167780-8FCA-4353-AF05-24440252CDAF}" xr6:coauthVersionLast="45" xr6:coauthVersionMax="45" xr10:uidLastSave="{00000000-0000-0000-0000-000000000000}"/>
  <bookViews>
    <workbookView xWindow="1728" yWindow="756" windowWidth="19056" windowHeight="10896" firstSheet="2" xr2:uid="{90AC6D4D-95A4-4765-A374-4351814F90F1}"/>
  </bookViews>
  <sheets>
    <sheet name="分散分析表（f）の求め方" sheetId="1" r:id="rId1"/>
    <sheet name="Chi２乗値を使う検定" sheetId="7" r:id="rId2"/>
    <sheet name="代表値の求め方" sheetId="2" r:id="rId3"/>
    <sheet name="相関係数の求め方" sheetId="3" r:id="rId4"/>
    <sheet name="回帰式の求め方" sheetId="4" r:id="rId5"/>
    <sheet name="区間推定法" sheetId="5" r:id="rId6"/>
    <sheet name="t検定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5" l="1"/>
  <c r="R5" i="5"/>
  <c r="N5" i="5"/>
  <c r="I9" i="5"/>
  <c r="I10" i="5" s="1"/>
  <c r="I11" i="5" s="1"/>
  <c r="C7" i="5"/>
  <c r="E3" i="5" s="1"/>
  <c r="B7" i="5"/>
  <c r="D5" i="5" s="1"/>
  <c r="C6" i="5"/>
  <c r="B6" i="5"/>
  <c r="D4" i="5"/>
  <c r="E16" i="4"/>
  <c r="E15" i="4"/>
  <c r="I10" i="4"/>
  <c r="I11" i="4" s="1"/>
  <c r="I9" i="4"/>
  <c r="C7" i="4"/>
  <c r="E4" i="4" s="1"/>
  <c r="G4" i="4" s="1"/>
  <c r="B7" i="4"/>
  <c r="D3" i="4" s="1"/>
  <c r="C6" i="4"/>
  <c r="B6" i="4"/>
  <c r="E5" i="4"/>
  <c r="G5" i="4" s="1"/>
  <c r="D5" i="4"/>
  <c r="H5" i="4" s="1"/>
  <c r="E3" i="4"/>
  <c r="G3" i="4" s="1"/>
  <c r="B13" i="3"/>
  <c r="H9" i="3"/>
  <c r="G10" i="3"/>
  <c r="F10" i="3"/>
  <c r="G9" i="3"/>
  <c r="F9" i="3"/>
  <c r="G8" i="3"/>
  <c r="H8" i="3"/>
  <c r="F8" i="3"/>
  <c r="C6" i="3"/>
  <c r="D6" i="3"/>
  <c r="E6" i="3"/>
  <c r="F6" i="3"/>
  <c r="G6" i="3"/>
  <c r="H6" i="3"/>
  <c r="B6" i="3"/>
  <c r="H4" i="3"/>
  <c r="H5" i="3"/>
  <c r="H3" i="3"/>
  <c r="G3" i="3"/>
  <c r="G4" i="3"/>
  <c r="G5" i="3"/>
  <c r="E4" i="3"/>
  <c r="E5" i="3"/>
  <c r="E3" i="3"/>
  <c r="C7" i="3"/>
  <c r="I9" i="3"/>
  <c r="I10" i="3" s="1"/>
  <c r="I11" i="3" s="1"/>
  <c r="B7" i="3"/>
  <c r="D3" i="3" s="1"/>
  <c r="F3" i="3" s="1"/>
  <c r="D5" i="3"/>
  <c r="F5" i="3" s="1"/>
  <c r="D4" i="3"/>
  <c r="F4" i="3" s="1"/>
  <c r="E11" i="2"/>
  <c r="E10" i="2"/>
  <c r="E9" i="2"/>
  <c r="D4" i="2"/>
  <c r="D5" i="2"/>
  <c r="D3" i="2"/>
  <c r="C4" i="2"/>
  <c r="C5" i="2"/>
  <c r="C3" i="2"/>
  <c r="B7" i="2"/>
  <c r="E4" i="5" l="1"/>
  <c r="G4" i="5" s="1"/>
  <c r="E5" i="5"/>
  <c r="G5" i="5" s="1"/>
  <c r="L4" i="5"/>
  <c r="H5" i="5"/>
  <c r="F5" i="5"/>
  <c r="E6" i="5"/>
  <c r="G3" i="5"/>
  <c r="F4" i="5"/>
  <c r="D3" i="5"/>
  <c r="F3" i="4"/>
  <c r="H3" i="4"/>
  <c r="G8" i="4"/>
  <c r="G9" i="4" s="1"/>
  <c r="G10" i="4" s="1"/>
  <c r="G6" i="4"/>
  <c r="F5" i="4"/>
  <c r="D4" i="4"/>
  <c r="E6" i="4"/>
  <c r="E13" i="1"/>
  <c r="D14" i="1"/>
  <c r="D13" i="1"/>
  <c r="C14" i="1"/>
  <c r="B14" i="1"/>
  <c r="B15" i="1"/>
  <c r="B13" i="1"/>
  <c r="C6" i="1"/>
  <c r="C7" i="1" s="1"/>
  <c r="D6" i="1"/>
  <c r="D7" i="1"/>
  <c r="B6" i="1"/>
  <c r="B7" i="1" s="1"/>
  <c r="H4" i="5" l="1"/>
  <c r="F3" i="5"/>
  <c r="D6" i="5"/>
  <c r="H3" i="5"/>
  <c r="G6" i="5"/>
  <c r="G8" i="5" s="1"/>
  <c r="F4" i="4"/>
  <c r="H4" i="4"/>
  <c r="D6" i="4"/>
  <c r="H6" i="4"/>
  <c r="H8" i="4" s="1"/>
  <c r="H9" i="4" s="1"/>
  <c r="E6" i="1"/>
  <c r="E7" i="1" s="1"/>
  <c r="G9" i="5" l="1"/>
  <c r="G10" i="5" s="1"/>
  <c r="G12" i="5"/>
  <c r="F6" i="5"/>
  <c r="F8" i="5"/>
  <c r="H6" i="5"/>
  <c r="H8" i="5" s="1"/>
  <c r="H9" i="5" s="1"/>
  <c r="F8" i="4"/>
  <c r="F9" i="4" s="1"/>
  <c r="F10" i="4" s="1"/>
  <c r="B13" i="4" s="1"/>
  <c r="F6" i="4"/>
  <c r="G4" i="1"/>
  <c r="J4" i="1" s="1"/>
  <c r="H4" i="1"/>
  <c r="K4" i="1" s="1"/>
  <c r="F3" i="1"/>
  <c r="I3" i="1" s="1"/>
  <c r="F4" i="1"/>
  <c r="I4" i="1" s="1"/>
  <c r="G2" i="1"/>
  <c r="J2" i="1" s="1"/>
  <c r="F2" i="1"/>
  <c r="I2" i="1" s="1"/>
  <c r="H2" i="1"/>
  <c r="K2" i="1" s="1"/>
  <c r="G3" i="1"/>
  <c r="J3" i="1" s="1"/>
  <c r="H3" i="1"/>
  <c r="K3" i="1" s="1"/>
  <c r="H7" i="1"/>
  <c r="H9" i="1" s="1"/>
  <c r="F7" i="1"/>
  <c r="F9" i="1" s="1"/>
  <c r="H10" i="1" s="1"/>
  <c r="G7" i="1"/>
  <c r="G9" i="1" s="1"/>
  <c r="G13" i="5" l="1"/>
  <c r="G11" i="5"/>
  <c r="F9" i="5"/>
  <c r="F10" i="5" s="1"/>
  <c r="F13" i="5" s="1"/>
  <c r="N4" i="5" s="1"/>
  <c r="F12" i="5"/>
  <c r="K9" i="1"/>
  <c r="P4" i="5" l="1"/>
  <c r="R4" i="5"/>
  <c r="B15" i="5"/>
  <c r="E17" i="5" s="1"/>
  <c r="E18" i="5" s="1"/>
</calcChain>
</file>

<file path=xl/sharedStrings.xml><?xml version="1.0" encoding="utf-8"?>
<sst xmlns="http://schemas.openxmlformats.org/spreadsheetml/2006/main" count="147" uniqueCount="83">
  <si>
    <t>要因1</t>
    <rPh sb="0" eb="2">
      <t>ヨウイン</t>
    </rPh>
    <phoneticPr fontId="1"/>
  </si>
  <si>
    <t>要因2</t>
    <rPh sb="0" eb="2">
      <t>ヨウイン</t>
    </rPh>
    <phoneticPr fontId="1"/>
  </si>
  <si>
    <t>要因3</t>
    <rPh sb="0" eb="2">
      <t>ヨウイン</t>
    </rPh>
    <phoneticPr fontId="1"/>
  </si>
  <si>
    <t>全部</t>
    <rPh sb="0" eb="2">
      <t>ゼンブ</t>
    </rPh>
    <phoneticPr fontId="1"/>
  </si>
  <si>
    <t>総和</t>
    <rPh sb="0" eb="2">
      <t>ソウワ</t>
    </rPh>
    <phoneticPr fontId="1"/>
  </si>
  <si>
    <t>平均</t>
    <rPh sb="0" eb="2">
      <t>ヘイキン</t>
    </rPh>
    <phoneticPr fontId="1"/>
  </si>
  <si>
    <t>群平均-総平均</t>
    <rPh sb="0" eb="1">
      <t>グン</t>
    </rPh>
    <rPh sb="1" eb="3">
      <t>ヘイキン</t>
    </rPh>
    <rPh sb="4" eb="7">
      <t>ソウヘイキン</t>
    </rPh>
    <phoneticPr fontId="1"/>
  </si>
  <si>
    <t>個々-平均（偏差）</t>
    <rPh sb="0" eb="2">
      <t>ココ</t>
    </rPh>
    <rPh sb="3" eb="5">
      <t>ヘイキン</t>
    </rPh>
    <rPh sb="6" eb="8">
      <t>ヘンサ</t>
    </rPh>
    <phoneticPr fontId="1"/>
  </si>
  <si>
    <t>偏差二乗（平方）</t>
    <rPh sb="0" eb="2">
      <t>ヘンサ</t>
    </rPh>
    <rPh sb="2" eb="4">
      <t>ニジョウ</t>
    </rPh>
    <rPh sb="5" eb="7">
      <t>ヘイホウ</t>
    </rPh>
    <phoneticPr fontId="1"/>
  </si>
  <si>
    <t>個々のSS</t>
    <rPh sb="0" eb="2">
      <t>ココ</t>
    </rPh>
    <phoneticPr fontId="1"/>
  </si>
  <si>
    <t>群のSS</t>
    <rPh sb="0" eb="1">
      <t>グン</t>
    </rPh>
    <phoneticPr fontId="1"/>
  </si>
  <si>
    <t>×3倍</t>
    <rPh sb="2" eb="3">
      <t>バイ</t>
    </rPh>
    <phoneticPr fontId="1"/>
  </si>
  <si>
    <t>SS</t>
    <phoneticPr fontId="1"/>
  </si>
  <si>
    <t>Df</t>
    <phoneticPr fontId="1"/>
  </si>
  <si>
    <t>F</t>
    <phoneticPr fontId="1"/>
  </si>
  <si>
    <t>群（要因）間</t>
    <rPh sb="0" eb="1">
      <t>グン</t>
    </rPh>
    <rPh sb="2" eb="4">
      <t>ヨウイン</t>
    </rPh>
    <rPh sb="5" eb="6">
      <t>カン</t>
    </rPh>
    <phoneticPr fontId="1"/>
  </si>
  <si>
    <t>誤差（要因内）</t>
    <rPh sb="0" eb="2">
      <t>ゴサ</t>
    </rPh>
    <rPh sb="3" eb="5">
      <t>ヨウイン</t>
    </rPh>
    <rPh sb="5" eb="6">
      <t>ナイ</t>
    </rPh>
    <phoneticPr fontId="1"/>
  </si>
  <si>
    <t>全体</t>
    <rPh sb="0" eb="2">
      <t>ゼンタイ</t>
    </rPh>
    <phoneticPr fontId="1"/>
  </si>
  <si>
    <t>SS/Dｆ</t>
    <phoneticPr fontId="1"/>
  </si>
  <si>
    <t>F(2.8）0.05＝4.495</t>
    <phoneticPr fontId="1"/>
  </si>
  <si>
    <t>有意差なし</t>
    <rPh sb="0" eb="3">
      <t>ユウイサ</t>
    </rPh>
    <phoneticPr fontId="1"/>
  </si>
  <si>
    <t>ｘ</t>
    <phoneticPr fontId="1"/>
  </si>
  <si>
    <t>S</t>
    <phoneticPr fontId="1"/>
  </si>
  <si>
    <t>Mean</t>
    <phoneticPr fontId="1"/>
  </si>
  <si>
    <t>偏差</t>
    <rPh sb="0" eb="2">
      <t>ヘンサ</t>
    </rPh>
    <phoneticPr fontId="1"/>
  </si>
  <si>
    <t>偏差二乗</t>
    <rPh sb="0" eb="2">
      <t>ヘンサ</t>
    </rPh>
    <rPh sb="2" eb="4">
      <t>ニジョウ</t>
    </rPh>
    <phoneticPr fontId="1"/>
  </si>
  <si>
    <t>平方和</t>
    <rPh sb="0" eb="2">
      <t>ヘイホウ</t>
    </rPh>
    <rPh sb="2" eb="3">
      <t>ワ</t>
    </rPh>
    <phoneticPr fontId="1"/>
  </si>
  <si>
    <t>分散</t>
    <rPh sb="0" eb="2">
      <t>ブンサン</t>
    </rPh>
    <phoneticPr fontId="1"/>
  </si>
  <si>
    <t>個数＝</t>
  </si>
  <si>
    <t>標準偏差</t>
    <rPh sb="0" eb="2">
      <t>ヒョウジュン</t>
    </rPh>
    <rPh sb="2" eb="4">
      <t>ヘンサ</t>
    </rPh>
    <phoneticPr fontId="1"/>
  </si>
  <si>
    <t>標準誤差</t>
    <rPh sb="0" eb="2">
      <t>ヒョウジュン</t>
    </rPh>
    <rPh sb="2" eb="4">
      <t>ゴサ</t>
    </rPh>
    <phoneticPr fontId="1"/>
  </si>
  <si>
    <t>ｙ</t>
    <phoneticPr fontId="1"/>
  </si>
  <si>
    <t>偏差ｘ</t>
    <rPh sb="0" eb="2">
      <t>ヘンサ</t>
    </rPh>
    <phoneticPr fontId="1"/>
  </si>
  <si>
    <t>偏差ｙ</t>
    <rPh sb="0" eb="2">
      <t>ヘンサ</t>
    </rPh>
    <phoneticPr fontId="1"/>
  </si>
  <si>
    <t>偏差二乗ｘ</t>
    <rPh sb="0" eb="2">
      <t>ヘンサ</t>
    </rPh>
    <rPh sb="2" eb="4">
      <t>ニジョウ</t>
    </rPh>
    <phoneticPr fontId="1"/>
  </si>
  <si>
    <t>偏差二乗ｙ</t>
    <rPh sb="0" eb="2">
      <t>ヘンサ</t>
    </rPh>
    <rPh sb="2" eb="4">
      <t>ニジョウ</t>
    </rPh>
    <phoneticPr fontId="1"/>
  </si>
  <si>
    <t>偏差積</t>
    <rPh sb="0" eb="2">
      <t>ヘンサ</t>
    </rPh>
    <rPh sb="2" eb="3">
      <t>セキ</t>
    </rPh>
    <phoneticPr fontId="1"/>
  </si>
  <si>
    <t>共分散</t>
    <rPh sb="0" eb="3">
      <t>キョウブンサン</t>
    </rPh>
    <phoneticPr fontId="1"/>
  </si>
  <si>
    <t>相関係数</t>
    <rPh sb="0" eb="2">
      <t>ソウカン</t>
    </rPh>
    <rPh sb="2" eb="4">
      <t>ケイスウ</t>
    </rPh>
    <phoneticPr fontId="1"/>
  </si>
  <si>
    <t>Y＝Ax+B</t>
    <phoneticPr fontId="1"/>
  </si>
  <si>
    <t>A=</t>
    <phoneticPr fontId="1"/>
  </si>
  <si>
    <t>B=</t>
    <phoneticPr fontId="1"/>
  </si>
  <si>
    <t>Z=</t>
    <phoneticPr fontId="1"/>
  </si>
  <si>
    <t>ｔ＝</t>
    <phoneticPr fontId="1"/>
  </si>
  <si>
    <t>注不偏分散</t>
    <rPh sb="0" eb="1">
      <t>チュウ</t>
    </rPh>
    <rPh sb="1" eb="3">
      <t>フヘン</t>
    </rPh>
    <rPh sb="3" eb="5">
      <t>ブンサン</t>
    </rPh>
    <phoneticPr fontId="1"/>
  </si>
  <si>
    <t>±</t>
    <phoneticPr fontId="1"/>
  </si>
  <si>
    <t>＝</t>
    <phoneticPr fontId="1"/>
  </si>
  <si>
    <t>ー</t>
    <phoneticPr fontId="1"/>
  </si>
  <si>
    <t>ｔ（0.05）df=2</t>
    <phoneticPr fontId="1"/>
  </si>
  <si>
    <t>両側0.025：4.303</t>
    <rPh sb="0" eb="2">
      <t>リョウソク</t>
    </rPh>
    <phoneticPr fontId="1"/>
  </si>
  <si>
    <t>0をまたいではいけない</t>
    <phoneticPr fontId="1"/>
  </si>
  <si>
    <t>帰無仮説は棄却できない</t>
    <rPh sb="0" eb="4">
      <t>キムカセツ</t>
    </rPh>
    <rPh sb="5" eb="7">
      <t>キキャク</t>
    </rPh>
    <phoneticPr fontId="1"/>
  </si>
  <si>
    <t>帰無仮説は平均値は0である</t>
    <rPh sb="0" eb="4">
      <t>キムカセツ</t>
    </rPh>
    <rPh sb="5" eb="8">
      <t>ヘイキンチ</t>
    </rPh>
    <phoneticPr fontId="1"/>
  </si>
  <si>
    <t>対立仮説は平均値は0とは異なる</t>
    <rPh sb="0" eb="2">
      <t>タイリツ</t>
    </rPh>
    <rPh sb="2" eb="4">
      <t>カセツ</t>
    </rPh>
    <rPh sb="5" eb="8">
      <t>ヘイキンチ</t>
    </rPh>
    <rPh sb="12" eb="13">
      <t>コト</t>
    </rPh>
    <phoneticPr fontId="1"/>
  </si>
  <si>
    <t>（平均値が偶然で0に入る確率が95%以上ある）</t>
    <rPh sb="1" eb="4">
      <t>ヘイキンチ</t>
    </rPh>
    <rPh sb="5" eb="7">
      <t>グウゼン</t>
    </rPh>
    <rPh sb="10" eb="11">
      <t>ハイ</t>
    </rPh>
    <rPh sb="12" eb="14">
      <t>カクリツ</t>
    </rPh>
    <rPh sb="18" eb="20">
      <t>イジョウ</t>
    </rPh>
    <phoneticPr fontId="1"/>
  </si>
  <si>
    <t>t検定</t>
    <rPh sb="1" eb="3">
      <t>ケンテイ</t>
    </rPh>
    <phoneticPr fontId="1"/>
  </si>
  <si>
    <t>ｔ値を求め、95％有意水準（5％危険率）で稀な出来事か否かを判定する。</t>
    <rPh sb="1" eb="2">
      <t>チ</t>
    </rPh>
    <rPh sb="3" eb="4">
      <t>モト</t>
    </rPh>
    <rPh sb="9" eb="11">
      <t>ユウイ</t>
    </rPh>
    <rPh sb="11" eb="13">
      <t>スイジュン</t>
    </rPh>
    <rPh sb="16" eb="18">
      <t>キケン</t>
    </rPh>
    <rPh sb="18" eb="19">
      <t>リツ</t>
    </rPh>
    <rPh sb="21" eb="22">
      <t>マレ</t>
    </rPh>
    <rPh sb="23" eb="26">
      <t>デキゴト</t>
    </rPh>
    <rPh sb="27" eb="28">
      <t>イナ</t>
    </rPh>
    <rPh sb="30" eb="32">
      <t>ハンテイ</t>
    </rPh>
    <phoneticPr fontId="1"/>
  </si>
  <si>
    <t>帰無仮説は1群データでは平均値が0である</t>
    <rPh sb="0" eb="4">
      <t>キムカセツ</t>
    </rPh>
    <rPh sb="6" eb="7">
      <t>グン</t>
    </rPh>
    <rPh sb="12" eb="15">
      <t>ヘイキンチ</t>
    </rPh>
    <phoneticPr fontId="1"/>
  </si>
  <si>
    <t>帰無仮説は2群データで対応のない場合は平均値の差が0である</t>
    <rPh sb="0" eb="4">
      <t>キムカセツ</t>
    </rPh>
    <rPh sb="6" eb="7">
      <t>グン</t>
    </rPh>
    <rPh sb="11" eb="13">
      <t>タイオウ</t>
    </rPh>
    <rPh sb="16" eb="18">
      <t>バアイ</t>
    </rPh>
    <rPh sb="19" eb="22">
      <t>ヘイキンチ</t>
    </rPh>
    <rPh sb="23" eb="24">
      <t>サ</t>
    </rPh>
    <phoneticPr fontId="1"/>
  </si>
  <si>
    <t>帰無仮説は2群データで対応のある場合は平均値の差が0である</t>
    <rPh sb="0" eb="4">
      <t>キムカセツ</t>
    </rPh>
    <rPh sb="6" eb="7">
      <t>グン</t>
    </rPh>
    <rPh sb="11" eb="13">
      <t>タイオウ</t>
    </rPh>
    <rPh sb="16" eb="18">
      <t>バアイ</t>
    </rPh>
    <rPh sb="19" eb="22">
      <t>ヘイキンチ</t>
    </rPh>
    <rPh sb="23" eb="24">
      <t>サ</t>
    </rPh>
    <phoneticPr fontId="1"/>
  </si>
  <si>
    <t>1と3は同じ求め方　3においてはXa-Xb＝Xcというデータを作って、1群のデータと同じ処理</t>
    <rPh sb="4" eb="5">
      <t>オナ</t>
    </rPh>
    <rPh sb="6" eb="7">
      <t>モト</t>
    </rPh>
    <rPh sb="8" eb="9">
      <t>カタ</t>
    </rPh>
    <rPh sb="31" eb="32">
      <t>ツク</t>
    </rPh>
    <rPh sb="36" eb="37">
      <t>グン</t>
    </rPh>
    <rPh sb="42" eb="43">
      <t>オナ</t>
    </rPh>
    <rPh sb="44" eb="46">
      <t>ショリ</t>
    </rPh>
    <phoneticPr fontId="1"/>
  </si>
  <si>
    <t>2は</t>
    <phoneticPr fontId="1"/>
  </si>
  <si>
    <t>Xa-Xb-（μa-μb）を分子のおき、μの部分がイコール0として、ｔ統計量を求める</t>
    <rPh sb="14" eb="16">
      <t>ブンシ</t>
    </rPh>
    <rPh sb="22" eb="24">
      <t>ブブン</t>
    </rPh>
    <rPh sb="35" eb="38">
      <t>トウケイリョウ</t>
    </rPh>
    <rPh sb="39" eb="40">
      <t>モト</t>
    </rPh>
    <phoneticPr fontId="1"/>
  </si>
  <si>
    <r>
      <t>分母はSD/sqrt（ｎ）：SD:分子がクロス掛けSDｘ2乗×自由度ｘ+SDｙ2乗×自由度ｙ、分母が（ｎｘ-1）</t>
    </r>
    <r>
      <rPr>
        <sz val="11"/>
        <color theme="1"/>
        <rFont val="Cambria Math"/>
        <family val="2"/>
      </rPr>
      <t>∔</t>
    </r>
    <r>
      <rPr>
        <sz val="11"/>
        <color theme="1"/>
        <rFont val="游ゴシック"/>
        <family val="2"/>
        <charset val="128"/>
      </rPr>
      <t>（</t>
    </r>
    <r>
      <rPr>
        <sz val="11"/>
        <color theme="1"/>
        <rFont val="游ゴシック"/>
        <family val="2"/>
        <charset val="128"/>
        <scheme val="minor"/>
      </rPr>
      <t>ｎｙ-1）これらの平方根、
nの平方根には、ルートの中身が調和平均</t>
    </r>
    <rPh sb="0" eb="2">
      <t>ブンボ</t>
    </rPh>
    <rPh sb="17" eb="19">
      <t>ブンシ</t>
    </rPh>
    <rPh sb="23" eb="24">
      <t>ガ</t>
    </rPh>
    <rPh sb="29" eb="30">
      <t>ジョウ</t>
    </rPh>
    <rPh sb="31" eb="34">
      <t>ジユウド</t>
    </rPh>
    <rPh sb="40" eb="41">
      <t>ジョウ</t>
    </rPh>
    <rPh sb="42" eb="45">
      <t>ジユウド</t>
    </rPh>
    <rPh sb="47" eb="49">
      <t>ブンボ</t>
    </rPh>
    <rPh sb="67" eb="70">
      <t>ヘイホウコン</t>
    </rPh>
    <rPh sb="74" eb="77">
      <t>ヘイホウコン</t>
    </rPh>
    <rPh sb="84" eb="86">
      <t>ナカミ</t>
    </rPh>
    <rPh sb="87" eb="89">
      <t>チョウワ</t>
    </rPh>
    <rPh sb="89" eb="91">
      <t>ヘイキン</t>
    </rPh>
    <phoneticPr fontId="1"/>
  </si>
  <si>
    <t>要因-</t>
    <rPh sb="0" eb="2">
      <t>ヨウイン</t>
    </rPh>
    <phoneticPr fontId="1"/>
  </si>
  <si>
    <t>結果+</t>
    <rPh sb="0" eb="2">
      <t>ケッカ</t>
    </rPh>
    <phoneticPr fontId="1"/>
  </si>
  <si>
    <t>結果-</t>
    <rPh sb="0" eb="2">
      <t>ケッカ</t>
    </rPh>
    <phoneticPr fontId="1"/>
  </si>
  <si>
    <t>要因+</t>
    <rPh sb="0" eb="2">
      <t>ヨウイン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</si>
  <si>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</si>
  <si>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</si>
  <si>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</si>
  <si>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</si>
  <si>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Chi-SQUARE　χ二乗統計量</t>
    <rPh sb="12" eb="14">
      <t>ニジョウ</t>
    </rPh>
    <rPh sb="14" eb="17">
      <t>トウケイリョウ</t>
    </rPh>
    <phoneticPr fontId="1"/>
  </si>
  <si>
    <t>=</t>
    <phoneticPr fontId="1"/>
  </si>
  <si>
    <t>（観測値-期待値）の２乗/期待値</t>
    <rPh sb="1" eb="3">
      <t>カンソク</t>
    </rPh>
    <rPh sb="3" eb="4">
      <t>チ</t>
    </rPh>
    <rPh sb="5" eb="8">
      <t>キタイチ</t>
    </rPh>
    <rPh sb="11" eb="12">
      <t>ジョウ</t>
    </rPh>
    <rPh sb="13" eb="16">
      <t>キタイチ</t>
    </rPh>
    <phoneticPr fontId="1"/>
  </si>
  <si>
    <t>期待値</t>
    <rPh sb="0" eb="3">
      <t>キタイチ</t>
    </rPh>
    <phoneticPr fontId="1"/>
  </si>
  <si>
    <t>a+b*a+c/(a+b+c+d)</t>
    <phoneticPr fontId="1"/>
  </si>
  <si>
    <t>a+b*b+d/(a+b+c+d)</t>
    <phoneticPr fontId="1"/>
  </si>
  <si>
    <t>a+b*c+d/(a+b+c+d)</t>
    <phoneticPr fontId="1"/>
  </si>
  <si>
    <t>c+d*b+d/(a+b+c+d)</t>
    <phoneticPr fontId="1"/>
  </si>
  <si>
    <t>χ二乗の自由度は、要因のカテゴリー数-1×結果のカテゴリー数-1</t>
    <rPh sb="1" eb="3">
      <t>ニジョウ</t>
    </rPh>
    <rPh sb="4" eb="7">
      <t>ジユウド</t>
    </rPh>
    <rPh sb="9" eb="11">
      <t>ヨウイン</t>
    </rPh>
    <rPh sb="17" eb="18">
      <t>スウ</t>
    </rPh>
    <rPh sb="21" eb="23">
      <t>ケッカ</t>
    </rPh>
    <rPh sb="29" eb="30">
      <t>スウ</t>
    </rPh>
    <phoneticPr fontId="1"/>
  </si>
  <si>
    <t>片側検定のみとなる</t>
    <rPh sb="0" eb="2">
      <t>ヘンソク</t>
    </rPh>
    <rPh sb="2" eb="4">
      <t>ケンテイ</t>
    </rPh>
    <phoneticPr fontId="1"/>
  </si>
  <si>
    <t>クロス表上のデータの分析（関連度、適合度）頻度におけるカテゴリーの影響　関連性の偶然性の検定</t>
    <rPh sb="3" eb="4">
      <t>ヒョウ</t>
    </rPh>
    <rPh sb="4" eb="5">
      <t>ジョウ</t>
    </rPh>
    <rPh sb="10" eb="12">
      <t>ブンセキ</t>
    </rPh>
    <rPh sb="13" eb="15">
      <t>カンレン</t>
    </rPh>
    <rPh sb="15" eb="16">
      <t>ド</t>
    </rPh>
    <rPh sb="17" eb="19">
      <t>テキゴウ</t>
    </rPh>
    <rPh sb="19" eb="20">
      <t>ド</t>
    </rPh>
    <rPh sb="21" eb="23">
      <t>ヒンド</t>
    </rPh>
    <rPh sb="33" eb="35">
      <t>エイキョウ</t>
    </rPh>
    <rPh sb="36" eb="39">
      <t>カンレンセイ</t>
    </rPh>
    <rPh sb="40" eb="43">
      <t>グウゼンセイ</t>
    </rPh>
    <rPh sb="44" eb="46">
      <t>ケンテイ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</si>
</sst>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Cambria Math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2194-A5A1-4F38-A844-FD15DC22DE37}">
  <dimension ref="A1:K16"/>
  <sheetViews>
    <sheetView tabSelected="1" workbookViewId="0">
      <selection activeCell="G17" sqref="G17"/>
    </sheetView>
  </sheetViews>
  <sheetFormatPr defaultRowHeight="18" x14ac:dyDescent="0.45"/>
  <cols>
    <col min="1" max="1" width="13.8984375" customWidth="1"/>
    <col min="6" max="6" width="14.5" customWidth="1"/>
  </cols>
  <sheetData>
    <row r="1" spans="1:11" x14ac:dyDescent="0.45">
      <c r="B1" t="s">
        <v>0</v>
      </c>
      <c r="C1" t="s">
        <v>1</v>
      </c>
      <c r="D1" t="s">
        <v>2</v>
      </c>
      <c r="E1" t="s">
        <v>3</v>
      </c>
      <c r="F1" t="s">
        <v>7</v>
      </c>
      <c r="I1" t="s">
        <v>8</v>
      </c>
    </row>
    <row r="2" spans="1:11" x14ac:dyDescent="0.45">
      <c r="B2" s="1">
        <v>1</v>
      </c>
      <c r="C2" s="1">
        <v>2</v>
      </c>
      <c r="D2" s="1">
        <v>3</v>
      </c>
      <c r="F2">
        <f>B2-$E$7</f>
        <v>-1.2222222222222223</v>
      </c>
      <c r="G2">
        <f t="shared" ref="G2:H4" si="0">C2-$E$7</f>
        <v>-0.22222222222222232</v>
      </c>
      <c r="H2">
        <f t="shared" si="0"/>
        <v>0.77777777777777768</v>
      </c>
      <c r="I2">
        <f>F2*F2</f>
        <v>1.4938271604938274</v>
      </c>
      <c r="J2">
        <f t="shared" ref="J2:K2" si="1">G2*G2</f>
        <v>4.9382716049382762E-2</v>
      </c>
      <c r="K2">
        <f t="shared" si="1"/>
        <v>0.60493827160493807</v>
      </c>
    </row>
    <row r="3" spans="1:11" x14ac:dyDescent="0.45">
      <c r="B3" s="1">
        <v>1</v>
      </c>
      <c r="C3" s="1">
        <v>3</v>
      </c>
      <c r="D3" s="1">
        <v>1</v>
      </c>
      <c r="F3">
        <f t="shared" ref="F3:F4" si="2">B3-$E$7</f>
        <v>-1.2222222222222223</v>
      </c>
      <c r="G3">
        <f t="shared" si="0"/>
        <v>0.77777777777777768</v>
      </c>
      <c r="H3">
        <f t="shared" si="0"/>
        <v>-1.2222222222222223</v>
      </c>
      <c r="I3">
        <f t="shared" ref="I3:I4" si="3">F3*F3</f>
        <v>1.4938271604938274</v>
      </c>
      <c r="J3">
        <f t="shared" ref="J3:J4" si="4">G3*G3</f>
        <v>0.60493827160493807</v>
      </c>
      <c r="K3">
        <f t="shared" ref="K3:K4" si="5">H3*H3</f>
        <v>1.4938271604938274</v>
      </c>
    </row>
    <row r="4" spans="1:11" x14ac:dyDescent="0.45">
      <c r="B4" s="1">
        <v>2</v>
      </c>
      <c r="C4" s="1">
        <v>2</v>
      </c>
      <c r="D4" s="1">
        <v>5</v>
      </c>
      <c r="F4">
        <f t="shared" si="2"/>
        <v>-0.22222222222222232</v>
      </c>
      <c r="G4">
        <f t="shared" si="0"/>
        <v>-0.22222222222222232</v>
      </c>
      <c r="H4">
        <f t="shared" si="0"/>
        <v>2.7777777777777777</v>
      </c>
      <c r="I4">
        <f t="shared" si="3"/>
        <v>4.9382716049382762E-2</v>
      </c>
      <c r="J4">
        <f t="shared" si="4"/>
        <v>4.9382716049382762E-2</v>
      </c>
      <c r="K4">
        <f t="shared" si="5"/>
        <v>7.716049382716049</v>
      </c>
    </row>
    <row r="6" spans="1:11" x14ac:dyDescent="0.45">
      <c r="A6" t="s">
        <v>4</v>
      </c>
      <c r="B6">
        <f>SUM(B2:B4)</f>
        <v>4</v>
      </c>
      <c r="C6">
        <f t="shared" ref="C6:D6" si="6">SUM(C2:C4)</f>
        <v>7</v>
      </c>
      <c r="D6">
        <f t="shared" si="6"/>
        <v>9</v>
      </c>
      <c r="E6">
        <f>SUM(B6:D6)</f>
        <v>20</v>
      </c>
      <c r="F6" t="s">
        <v>6</v>
      </c>
    </row>
    <row r="7" spans="1:11" ht="18.600000000000001" thickBot="1" x14ac:dyDescent="0.5">
      <c r="A7" t="s">
        <v>5</v>
      </c>
      <c r="B7">
        <f>B6/3</f>
        <v>1.3333333333333333</v>
      </c>
      <c r="C7">
        <f t="shared" ref="C7:D7" si="7">C6/3</f>
        <v>2.3333333333333335</v>
      </c>
      <c r="D7">
        <f t="shared" si="7"/>
        <v>3</v>
      </c>
      <c r="E7">
        <f>E6/9</f>
        <v>2.2222222222222223</v>
      </c>
      <c r="F7">
        <f>B7-$E$7</f>
        <v>-0.88888888888888906</v>
      </c>
      <c r="G7">
        <f t="shared" ref="G7:H7" si="8">C7-$E$7</f>
        <v>0.11111111111111116</v>
      </c>
      <c r="H7">
        <f t="shared" si="8"/>
        <v>0.77777777777777768</v>
      </c>
    </row>
    <row r="8" spans="1:11" x14ac:dyDescent="0.45">
      <c r="F8" t="s">
        <v>11</v>
      </c>
      <c r="G8" t="s">
        <v>11</v>
      </c>
      <c r="H8" t="s">
        <v>11</v>
      </c>
      <c r="K8" s="2" t="s">
        <v>9</v>
      </c>
    </row>
    <row r="9" spans="1:11" ht="18.600000000000001" thickBot="1" x14ac:dyDescent="0.5">
      <c r="F9">
        <f>F7*F7*3</f>
        <v>2.3703703703703711</v>
      </c>
      <c r="G9">
        <f t="shared" ref="G9:H9" si="9">G7*G7*3</f>
        <v>3.703703703703707E-2</v>
      </c>
      <c r="H9">
        <f t="shared" si="9"/>
        <v>1.8148148148148142</v>
      </c>
      <c r="K9" s="3">
        <f>SUM(I2:K4)</f>
        <v>13.555555555555557</v>
      </c>
    </row>
    <row r="10" spans="1:11" x14ac:dyDescent="0.45">
      <c r="H10" s="4">
        <f>SUM(F9:H9)</f>
        <v>4.2222222222222223</v>
      </c>
    </row>
    <row r="11" spans="1:11" ht="18.600000000000001" thickBot="1" x14ac:dyDescent="0.5">
      <c r="H11" s="5" t="s">
        <v>10</v>
      </c>
    </row>
    <row r="12" spans="1:11" x14ac:dyDescent="0.45">
      <c r="B12" t="s">
        <v>12</v>
      </c>
      <c r="C12" t="s">
        <v>13</v>
      </c>
      <c r="D12" t="s">
        <v>18</v>
      </c>
      <c r="E12" t="s">
        <v>14</v>
      </c>
    </row>
    <row r="13" spans="1:11" x14ac:dyDescent="0.45">
      <c r="A13" t="s">
        <v>15</v>
      </c>
      <c r="B13">
        <f>H10</f>
        <v>4.2222222222222223</v>
      </c>
      <c r="C13">
        <v>2</v>
      </c>
      <c r="D13">
        <f>B13/C13</f>
        <v>2.1111111111111112</v>
      </c>
      <c r="E13">
        <f>D13/D14</f>
        <v>1.3571428571428568</v>
      </c>
    </row>
    <row r="14" spans="1:11" x14ac:dyDescent="0.45">
      <c r="A14" t="s">
        <v>16</v>
      </c>
      <c r="B14">
        <f>B15-B13</f>
        <v>9.3333333333333357</v>
      </c>
      <c r="C14">
        <f>C15-C13</f>
        <v>6</v>
      </c>
      <c r="D14">
        <f>B14/C14</f>
        <v>1.555555555555556</v>
      </c>
    </row>
    <row r="15" spans="1:11" ht="18.600000000000001" thickBot="1" x14ac:dyDescent="0.5">
      <c r="A15" t="s">
        <v>17</v>
      </c>
      <c r="B15">
        <f>K9</f>
        <v>13.555555555555557</v>
      </c>
      <c r="C15">
        <v>8</v>
      </c>
      <c r="F15" t="s">
        <v>19</v>
      </c>
    </row>
    <row r="16" spans="1:11" ht="18.600000000000001" thickBot="1" x14ac:dyDescent="0.5">
      <c r="F16" s="6" t="s">
        <v>20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5F3-5B68-402A-9E96-91D7D5131F8E}">
  <dimension ref="B1:H16"/>
  <sheetViews>
    <sheetView workbookViewId="0">
      <selection activeCell="L6" sqref="L6"/>
    </sheetView>
  </sheetViews>
  <sheetFormatPr defaultRowHeight="18" x14ac:dyDescent="0.45"/>
  <cols>
    <col min="6" max="6" width="25.5" customWidth="1"/>
  </cols>
  <sheetData>
    <row r="1" spans="2:8" x14ac:dyDescent="0.45">
      <c r="B1" t="s">
        <v>82</v>
      </c>
    </row>
    <row r="3" spans="2:8" x14ac:dyDescent="0.45">
      <c r="B3" s="1"/>
      <c r="C3" s="1" t="s">
        <v>65</v>
      </c>
      <c r="D3" s="1" t="s">
        <v>66</v>
      </c>
      <c r="E3" s="1"/>
    </row>
    <row r="4" spans="2:8" x14ac:dyDescent="0.45">
      <c r="B4" s="18" t="s">
        <v>67</v>
      </c>
      <c r="C4" s="1" t="s">
        <v>68</v>
      </c>
      <c r="D4" s="1" t="s">
        <v>69</v>
      </c>
      <c r="E4" s="1"/>
    </row>
    <row r="5" spans="2:8" x14ac:dyDescent="0.45">
      <c r="B5" s="18" t="s">
        <v>64</v>
      </c>
      <c r="C5" s="1" t="s">
        <v>70</v>
      </c>
      <c r="D5" s="1" t="s">
        <v>71</v>
      </c>
      <c r="E5" s="1"/>
    </row>
    <row r="6" spans="2:8" x14ac:dyDescent="0.45">
      <c r="B6" s="1"/>
      <c r="C6" s="1"/>
      <c r="D6" s="1"/>
      <c r="E6" s="1"/>
    </row>
    <row r="8" spans="2:8" x14ac:dyDescent="0.45">
      <c r="C8" t="s">
        <v>72</v>
      </c>
    </row>
    <row r="10" spans="2:8" x14ac:dyDescent="0.45">
      <c r="C10" t="s">
        <v>68</v>
      </c>
      <c r="D10" t="s">
        <v>73</v>
      </c>
      <c r="E10" t="s">
        <v>74</v>
      </c>
      <c r="G10" t="s">
        <v>75</v>
      </c>
      <c r="H10" t="s">
        <v>76</v>
      </c>
    </row>
    <row r="11" spans="2:8" x14ac:dyDescent="0.45">
      <c r="C11" t="s">
        <v>69</v>
      </c>
      <c r="D11" t="s">
        <v>73</v>
      </c>
      <c r="E11" t="s">
        <v>74</v>
      </c>
      <c r="G11" t="s">
        <v>75</v>
      </c>
      <c r="H11" t="s">
        <v>77</v>
      </c>
    </row>
    <row r="12" spans="2:8" x14ac:dyDescent="0.45">
      <c r="C12" t="s">
        <v>70</v>
      </c>
      <c r="D12" t="s">
        <v>73</v>
      </c>
      <c r="E12" t="s">
        <v>74</v>
      </c>
      <c r="G12" t="s">
        <v>75</v>
      </c>
      <c r="H12" t="s">
        <v>78</v>
      </c>
    </row>
    <row r="13" spans="2:8" x14ac:dyDescent="0.45">
      <c r="C13" t="s">
        <v>71</v>
      </c>
      <c r="D13" t="s">
        <v>73</v>
      </c>
      <c r="E13" t="s">
        <v>74</v>
      </c>
      <c r="G13" t="s">
        <v>75</v>
      </c>
      <c r="H13" t="s">
        <v>79</v>
      </c>
    </row>
    <row r="15" spans="2:8" x14ac:dyDescent="0.45">
      <c r="D15" t="s">
        <v>80</v>
      </c>
    </row>
    <row r="16" spans="2:8" x14ac:dyDescent="0.45">
      <c r="D16" t="s">
        <v>81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CA4C-8E4B-421D-887B-A120A81CB70C}">
  <dimension ref="A1:E11"/>
  <sheetViews>
    <sheetView workbookViewId="0">
      <selection sqref="A1:E11"/>
    </sheetView>
  </sheetViews>
  <sheetFormatPr defaultRowHeight="18" x14ac:dyDescent="0.45"/>
  <sheetData>
    <row r="1" spans="1:5" x14ac:dyDescent="0.45">
      <c r="B1" s="7" t="s">
        <v>28</v>
      </c>
      <c r="C1">
        <v>3</v>
      </c>
    </row>
    <row r="2" spans="1:5" x14ac:dyDescent="0.45">
      <c r="B2" s="8" t="s">
        <v>21</v>
      </c>
      <c r="C2" s="8" t="s">
        <v>24</v>
      </c>
      <c r="D2" s="8" t="s">
        <v>25</v>
      </c>
      <c r="E2" s="8" t="s">
        <v>26</v>
      </c>
    </row>
    <row r="3" spans="1:5" x14ac:dyDescent="0.45">
      <c r="B3">
        <v>1</v>
      </c>
      <c r="C3">
        <f>B3-$B$7</f>
        <v>-1</v>
      </c>
      <c r="D3">
        <f>C3*C3</f>
        <v>1</v>
      </c>
    </row>
    <row r="4" spans="1:5" x14ac:dyDescent="0.45">
      <c r="B4">
        <v>2</v>
      </c>
      <c r="C4">
        <f t="shared" ref="C4:C5" si="0">B4-$B$7</f>
        <v>0</v>
      </c>
      <c r="D4">
        <f t="shared" ref="D4:D5" si="1">C4*C4</f>
        <v>0</v>
      </c>
    </row>
    <row r="5" spans="1:5" x14ac:dyDescent="0.45">
      <c r="B5">
        <v>3</v>
      </c>
      <c r="C5">
        <f t="shared" si="0"/>
        <v>1</v>
      </c>
      <c r="D5">
        <f t="shared" si="1"/>
        <v>1</v>
      </c>
    </row>
    <row r="6" spans="1:5" x14ac:dyDescent="0.45">
      <c r="A6" s="8" t="s">
        <v>22</v>
      </c>
      <c r="B6">
        <v>6</v>
      </c>
      <c r="E6">
        <v>2</v>
      </c>
    </row>
    <row r="7" spans="1:5" x14ac:dyDescent="0.45">
      <c r="A7" s="8" t="s">
        <v>23</v>
      </c>
      <c r="B7">
        <f>6/3</f>
        <v>2</v>
      </c>
    </row>
    <row r="8" spans="1:5" x14ac:dyDescent="0.45">
      <c r="A8" s="8"/>
    </row>
    <row r="9" spans="1:5" x14ac:dyDescent="0.45">
      <c r="A9" s="8" t="s">
        <v>27</v>
      </c>
      <c r="E9">
        <f>E6/C1</f>
        <v>0.66666666666666663</v>
      </c>
    </row>
    <row r="10" spans="1:5" x14ac:dyDescent="0.45">
      <c r="A10" s="8" t="s">
        <v>29</v>
      </c>
      <c r="E10">
        <f>SQRT(E9)</f>
        <v>0.81649658092772603</v>
      </c>
    </row>
    <row r="11" spans="1:5" x14ac:dyDescent="0.45">
      <c r="A11" t="s">
        <v>30</v>
      </c>
      <c r="E11">
        <f>E10/SQRT(C1)</f>
        <v>0.47140452079103173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AA90-E259-488E-A112-42058641D403}">
  <dimension ref="A1:I13"/>
  <sheetViews>
    <sheetView workbookViewId="0">
      <selection sqref="A1:I13"/>
    </sheetView>
  </sheetViews>
  <sheetFormatPr defaultRowHeight="18" x14ac:dyDescent="0.45"/>
  <cols>
    <col min="6" max="8" width="10.3984375" customWidth="1"/>
  </cols>
  <sheetData>
    <row r="1" spans="1:9" x14ac:dyDescent="0.45">
      <c r="B1" s="7" t="s">
        <v>28</v>
      </c>
      <c r="C1" s="7"/>
      <c r="D1">
        <v>3</v>
      </c>
    </row>
    <row r="2" spans="1:9" x14ac:dyDescent="0.45">
      <c r="B2" s="8" t="s">
        <v>21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26</v>
      </c>
    </row>
    <row r="3" spans="1:9" x14ac:dyDescent="0.45">
      <c r="B3">
        <v>1</v>
      </c>
      <c r="C3">
        <v>2</v>
      </c>
      <c r="D3">
        <f>B3-$B$7</f>
        <v>-1</v>
      </c>
      <c r="E3">
        <f>C3-$C$7</f>
        <v>0</v>
      </c>
      <c r="F3">
        <f>D3*D3</f>
        <v>1</v>
      </c>
      <c r="G3">
        <f>E3*E3</f>
        <v>0</v>
      </c>
      <c r="H3">
        <f>D3*E3</f>
        <v>0</v>
      </c>
    </row>
    <row r="4" spans="1:9" x14ac:dyDescent="0.45">
      <c r="B4">
        <v>2</v>
      </c>
      <c r="C4">
        <v>3</v>
      </c>
      <c r="D4">
        <f t="shared" ref="D4:D5" si="0">B4-$B$7</f>
        <v>0</v>
      </c>
      <c r="E4">
        <f t="shared" ref="E4:E5" si="1">C4-$C$7</f>
        <v>1</v>
      </c>
      <c r="F4">
        <f t="shared" ref="F4:G5" si="2">D4*D4</f>
        <v>0</v>
      </c>
      <c r="G4">
        <f t="shared" si="2"/>
        <v>1</v>
      </c>
      <c r="H4">
        <f t="shared" ref="H4:H5" si="3">D4*E4</f>
        <v>0</v>
      </c>
    </row>
    <row r="5" spans="1:9" x14ac:dyDescent="0.45">
      <c r="B5">
        <v>3</v>
      </c>
      <c r="C5">
        <v>5</v>
      </c>
      <c r="D5">
        <f t="shared" si="0"/>
        <v>1</v>
      </c>
      <c r="E5">
        <f t="shared" si="1"/>
        <v>3</v>
      </c>
      <c r="F5">
        <f t="shared" si="2"/>
        <v>1</v>
      </c>
      <c r="G5">
        <f t="shared" si="2"/>
        <v>9</v>
      </c>
      <c r="H5">
        <f t="shared" si="3"/>
        <v>3</v>
      </c>
    </row>
    <row r="6" spans="1:9" ht="18.600000000000001" thickBot="1" x14ac:dyDescent="0.5">
      <c r="A6" s="8" t="s">
        <v>22</v>
      </c>
      <c r="B6">
        <f>SUM(B3:B5)</f>
        <v>6</v>
      </c>
      <c r="C6">
        <f t="shared" ref="C6:H6" si="4">SUM(C3:C5)</f>
        <v>10</v>
      </c>
      <c r="D6">
        <f t="shared" si="4"/>
        <v>0</v>
      </c>
      <c r="E6">
        <f t="shared" si="4"/>
        <v>4</v>
      </c>
      <c r="F6">
        <f t="shared" si="4"/>
        <v>2</v>
      </c>
      <c r="G6">
        <f t="shared" si="4"/>
        <v>10</v>
      </c>
      <c r="H6">
        <f t="shared" si="4"/>
        <v>3</v>
      </c>
      <c r="I6">
        <v>2</v>
      </c>
    </row>
    <row r="7" spans="1:9" x14ac:dyDescent="0.45">
      <c r="A7" s="8" t="s">
        <v>23</v>
      </c>
      <c r="B7">
        <f>6/3</f>
        <v>2</v>
      </c>
      <c r="C7">
        <f>6/3</f>
        <v>2</v>
      </c>
      <c r="H7" s="9" t="s">
        <v>37</v>
      </c>
    </row>
    <row r="8" spans="1:9" x14ac:dyDescent="0.45">
      <c r="A8" s="8" t="s">
        <v>12</v>
      </c>
      <c r="F8">
        <f>SUM(F3:F6)</f>
        <v>4</v>
      </c>
      <c r="G8">
        <f t="shared" ref="G8:H8" si="5">SUM(G3:G6)</f>
        <v>20</v>
      </c>
      <c r="H8" s="10">
        <f t="shared" si="5"/>
        <v>6</v>
      </c>
    </row>
    <row r="9" spans="1:9" x14ac:dyDescent="0.45">
      <c r="A9" s="8" t="s">
        <v>27</v>
      </c>
      <c r="F9" s="1">
        <f>F8/($D$1-1)</f>
        <v>2</v>
      </c>
      <c r="G9" s="1">
        <f>G8/($D$1-1)</f>
        <v>10</v>
      </c>
      <c r="H9" s="1">
        <f>H8/($D$1-1)</f>
        <v>3</v>
      </c>
      <c r="I9">
        <f>I6/D1</f>
        <v>0.66666666666666663</v>
      </c>
    </row>
    <row r="10" spans="1:9" x14ac:dyDescent="0.45">
      <c r="A10" s="8" t="s">
        <v>29</v>
      </c>
      <c r="F10">
        <f>SQRT(F9)</f>
        <v>1.4142135623730951</v>
      </c>
      <c r="G10">
        <f>SQRT(G9)</f>
        <v>3.1622776601683795</v>
      </c>
      <c r="I10">
        <f>SQRT(I9)</f>
        <v>0.81649658092772603</v>
      </c>
    </row>
    <row r="11" spans="1:9" x14ac:dyDescent="0.45">
      <c r="A11" t="s">
        <v>30</v>
      </c>
      <c r="I11">
        <f>I10/SQRT(D1)</f>
        <v>0.47140452079103173</v>
      </c>
    </row>
    <row r="13" spans="1:9" x14ac:dyDescent="0.45">
      <c r="A13" s="8" t="s">
        <v>38</v>
      </c>
      <c r="B13">
        <f>H9/(F10*G10)</f>
        <v>0.67082039324993692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8C2F-AD13-41FF-9879-09DA8592F4DA}">
  <dimension ref="A1:I16"/>
  <sheetViews>
    <sheetView workbookViewId="0">
      <selection sqref="A1:J16"/>
    </sheetView>
  </sheetViews>
  <sheetFormatPr defaultRowHeight="18" x14ac:dyDescent="0.45"/>
  <sheetData>
    <row r="1" spans="1:9" x14ac:dyDescent="0.45">
      <c r="B1" s="7" t="s">
        <v>28</v>
      </c>
      <c r="C1" s="7"/>
      <c r="D1">
        <v>3</v>
      </c>
    </row>
    <row r="2" spans="1:9" x14ac:dyDescent="0.45">
      <c r="B2" s="8" t="s">
        <v>21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26</v>
      </c>
    </row>
    <row r="3" spans="1:9" x14ac:dyDescent="0.45">
      <c r="B3">
        <v>1</v>
      </c>
      <c r="C3">
        <v>2</v>
      </c>
      <c r="D3">
        <f>B3-$B$7</f>
        <v>-1</v>
      </c>
      <c r="E3">
        <f>C3-$C$7</f>
        <v>0</v>
      </c>
      <c r="F3">
        <f>D3*D3</f>
        <v>1</v>
      </c>
      <c r="G3">
        <f>E3*E3</f>
        <v>0</v>
      </c>
      <c r="H3">
        <f>D3*E3</f>
        <v>0</v>
      </c>
    </row>
    <row r="4" spans="1:9" x14ac:dyDescent="0.45">
      <c r="B4">
        <v>2</v>
      </c>
      <c r="C4">
        <v>3</v>
      </c>
      <c r="D4">
        <f t="shared" ref="D4:D5" si="0">B4-$B$7</f>
        <v>0</v>
      </c>
      <c r="E4">
        <f t="shared" ref="E4:E5" si="1">C4-$C$7</f>
        <v>1</v>
      </c>
      <c r="F4">
        <f t="shared" ref="F4:G5" si="2">D4*D4</f>
        <v>0</v>
      </c>
      <c r="G4">
        <f t="shared" si="2"/>
        <v>1</v>
      </c>
      <c r="H4">
        <f t="shared" ref="H4:H5" si="3">D4*E4</f>
        <v>0</v>
      </c>
    </row>
    <row r="5" spans="1:9" x14ac:dyDescent="0.45">
      <c r="B5">
        <v>3</v>
      </c>
      <c r="C5">
        <v>5</v>
      </c>
      <c r="D5">
        <f t="shared" si="0"/>
        <v>1</v>
      </c>
      <c r="E5">
        <f t="shared" si="1"/>
        <v>3</v>
      </c>
      <c r="F5">
        <f t="shared" si="2"/>
        <v>1</v>
      </c>
      <c r="G5">
        <f t="shared" si="2"/>
        <v>9</v>
      </c>
      <c r="H5">
        <f t="shared" si="3"/>
        <v>3</v>
      </c>
    </row>
    <row r="6" spans="1:9" ht="18.600000000000001" thickBot="1" x14ac:dyDescent="0.5">
      <c r="A6" s="8" t="s">
        <v>22</v>
      </c>
      <c r="B6">
        <f>SUM(B3:B5)</f>
        <v>6</v>
      </c>
      <c r="C6">
        <f t="shared" ref="C6:H6" si="4">SUM(C3:C5)</f>
        <v>10</v>
      </c>
      <c r="D6">
        <f t="shared" si="4"/>
        <v>0</v>
      </c>
      <c r="E6">
        <f t="shared" si="4"/>
        <v>4</v>
      </c>
      <c r="F6">
        <f t="shared" si="4"/>
        <v>2</v>
      </c>
      <c r="G6">
        <f t="shared" si="4"/>
        <v>10</v>
      </c>
      <c r="H6">
        <f t="shared" si="4"/>
        <v>3</v>
      </c>
      <c r="I6">
        <v>2</v>
      </c>
    </row>
    <row r="7" spans="1:9" x14ac:dyDescent="0.45">
      <c r="A7" s="8" t="s">
        <v>23</v>
      </c>
      <c r="B7">
        <f>6/3</f>
        <v>2</v>
      </c>
      <c r="C7">
        <f>6/3</f>
        <v>2</v>
      </c>
      <c r="H7" s="9" t="s">
        <v>37</v>
      </c>
    </row>
    <row r="8" spans="1:9" x14ac:dyDescent="0.45">
      <c r="A8" s="8" t="s">
        <v>12</v>
      </c>
      <c r="F8">
        <f>SUM(F3:F6)</f>
        <v>4</v>
      </c>
      <c r="G8">
        <f t="shared" ref="G8:H8" si="5">SUM(G3:G6)</f>
        <v>20</v>
      </c>
      <c r="H8" s="10">
        <f t="shared" si="5"/>
        <v>6</v>
      </c>
    </row>
    <row r="9" spans="1:9" x14ac:dyDescent="0.45">
      <c r="A9" s="8" t="s">
        <v>27</v>
      </c>
      <c r="F9" s="1">
        <f>F8/($D$1-1)</f>
        <v>2</v>
      </c>
      <c r="G9" s="1">
        <f>G8/($D$1-1)</f>
        <v>10</v>
      </c>
      <c r="H9" s="1">
        <f>H8/($D$1-1)</f>
        <v>3</v>
      </c>
      <c r="I9">
        <f>I6/D1</f>
        <v>0.66666666666666663</v>
      </c>
    </row>
    <row r="10" spans="1:9" x14ac:dyDescent="0.45">
      <c r="A10" s="8" t="s">
        <v>29</v>
      </c>
      <c r="F10">
        <f>SQRT(F9)</f>
        <v>1.4142135623730951</v>
      </c>
      <c r="G10">
        <f>SQRT(G9)</f>
        <v>3.1622776601683795</v>
      </c>
      <c r="I10">
        <f>SQRT(I9)</f>
        <v>0.81649658092772603</v>
      </c>
    </row>
    <row r="11" spans="1:9" x14ac:dyDescent="0.45">
      <c r="A11" t="s">
        <v>30</v>
      </c>
      <c r="I11">
        <f>I10/SQRT(D1)</f>
        <v>0.47140452079103173</v>
      </c>
    </row>
    <row r="13" spans="1:9" x14ac:dyDescent="0.45">
      <c r="A13" s="8" t="s">
        <v>38</v>
      </c>
      <c r="B13">
        <f>H9/(F10*G10)</f>
        <v>0.67082039324993692</v>
      </c>
    </row>
    <row r="15" spans="1:9" x14ac:dyDescent="0.45">
      <c r="B15" t="s">
        <v>39</v>
      </c>
      <c r="D15" t="s">
        <v>40</v>
      </c>
      <c r="E15">
        <f>B13*(G10/F10)</f>
        <v>1.5</v>
      </c>
    </row>
    <row r="16" spans="1:9" x14ac:dyDescent="0.45">
      <c r="D16" t="s">
        <v>41</v>
      </c>
      <c r="E16">
        <f>C7-(E15*B7)</f>
        <v>-1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3B14-972B-4091-BD7E-96EFC90E1E70}">
  <dimension ref="A1:R18"/>
  <sheetViews>
    <sheetView workbookViewId="0">
      <selection activeCell="R17" sqref="R17"/>
    </sheetView>
  </sheetViews>
  <sheetFormatPr defaultRowHeight="18" x14ac:dyDescent="0.45"/>
  <cols>
    <col min="11" max="11" width="12.796875" customWidth="1"/>
    <col min="13" max="13" width="3.69921875" customWidth="1"/>
    <col min="15" max="15" width="4.19921875" customWidth="1"/>
    <col min="16" max="16" width="9.3984375" customWidth="1"/>
    <col min="17" max="17" width="2.69921875" customWidth="1"/>
  </cols>
  <sheetData>
    <row r="1" spans="1:18" x14ac:dyDescent="0.45">
      <c r="B1" s="7" t="s">
        <v>28</v>
      </c>
      <c r="C1" s="7"/>
      <c r="D1">
        <v>3</v>
      </c>
    </row>
    <row r="2" spans="1:18" x14ac:dyDescent="0.45">
      <c r="B2" s="8" t="s">
        <v>21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26</v>
      </c>
    </row>
    <row r="3" spans="1:18" x14ac:dyDescent="0.45">
      <c r="B3">
        <v>1</v>
      </c>
      <c r="C3">
        <v>2</v>
      </c>
      <c r="D3">
        <f>B3-$B$7</f>
        <v>-1</v>
      </c>
      <c r="E3">
        <f>C3-$C$7</f>
        <v>0</v>
      </c>
      <c r="F3">
        <f>D3*D3</f>
        <v>1</v>
      </c>
      <c r="G3">
        <f>E3*E3</f>
        <v>0</v>
      </c>
      <c r="H3">
        <f>D3*E3</f>
        <v>0</v>
      </c>
    </row>
    <row r="4" spans="1:18" x14ac:dyDescent="0.45">
      <c r="B4">
        <v>2</v>
      </c>
      <c r="C4">
        <v>3</v>
      </c>
      <c r="D4">
        <f t="shared" ref="D4:D5" si="0">B4-$B$7</f>
        <v>0</v>
      </c>
      <c r="E4">
        <f t="shared" ref="E4:E5" si="1">C4-$C$7</f>
        <v>1</v>
      </c>
      <c r="F4">
        <f t="shared" ref="F4:G5" si="2">D4*D4</f>
        <v>0</v>
      </c>
      <c r="G4">
        <f t="shared" si="2"/>
        <v>1</v>
      </c>
      <c r="H4">
        <f t="shared" ref="H4:H5" si="3">D4*E4</f>
        <v>0</v>
      </c>
      <c r="K4" t="s">
        <v>42</v>
      </c>
      <c r="L4">
        <f>B7</f>
        <v>2</v>
      </c>
      <c r="M4" t="s">
        <v>45</v>
      </c>
      <c r="N4">
        <f>1.96*F13</f>
        <v>1.6003332986183432</v>
      </c>
      <c r="O4" t="s">
        <v>46</v>
      </c>
      <c r="P4">
        <f>L4-N4</f>
        <v>0.39966670138165683</v>
      </c>
      <c r="Q4" t="s">
        <v>47</v>
      </c>
      <c r="R4">
        <f>L4+N4</f>
        <v>3.6003332986183434</v>
      </c>
    </row>
    <row r="5" spans="1:18" ht="18.600000000000001" thickBot="1" x14ac:dyDescent="0.5">
      <c r="B5">
        <v>3</v>
      </c>
      <c r="C5">
        <v>5</v>
      </c>
      <c r="D5">
        <f t="shared" si="0"/>
        <v>1</v>
      </c>
      <c r="E5">
        <f t="shared" si="1"/>
        <v>3</v>
      </c>
      <c r="F5">
        <f t="shared" si="2"/>
        <v>1</v>
      </c>
      <c r="G5">
        <f t="shared" si="2"/>
        <v>9</v>
      </c>
      <c r="H5">
        <f t="shared" si="3"/>
        <v>3</v>
      </c>
      <c r="K5" t="s">
        <v>43</v>
      </c>
      <c r="L5">
        <v>2</v>
      </c>
      <c r="M5" t="s">
        <v>45</v>
      </c>
      <c r="N5">
        <f>4.303*F13</f>
        <v>3.5133847877320057</v>
      </c>
      <c r="O5" t="s">
        <v>46</v>
      </c>
      <c r="P5">
        <f>L5-N5</f>
        <v>-1.5133847877320057</v>
      </c>
      <c r="Q5" t="s">
        <v>47</v>
      </c>
      <c r="R5">
        <f>L5+N5</f>
        <v>5.5133847877320061</v>
      </c>
    </row>
    <row r="6" spans="1:18" ht="18.600000000000001" thickBot="1" x14ac:dyDescent="0.5">
      <c r="A6" s="8" t="s">
        <v>22</v>
      </c>
      <c r="B6">
        <f>SUM(B3:B5)</f>
        <v>6</v>
      </c>
      <c r="C6">
        <f t="shared" ref="C6:H6" si="4">SUM(C3:C5)</f>
        <v>10</v>
      </c>
      <c r="D6">
        <f t="shared" si="4"/>
        <v>0</v>
      </c>
      <c r="E6">
        <f t="shared" si="4"/>
        <v>4</v>
      </c>
      <c r="F6">
        <f t="shared" si="4"/>
        <v>2</v>
      </c>
      <c r="G6">
        <f t="shared" si="4"/>
        <v>10</v>
      </c>
      <c r="H6">
        <f t="shared" si="4"/>
        <v>3</v>
      </c>
      <c r="I6">
        <v>2</v>
      </c>
      <c r="K6" s="13" t="s">
        <v>48</v>
      </c>
      <c r="L6" s="14"/>
    </row>
    <row r="7" spans="1:18" ht="18.600000000000001" thickBot="1" x14ac:dyDescent="0.5">
      <c r="A7" s="8" t="s">
        <v>23</v>
      </c>
      <c r="B7">
        <f>6/3</f>
        <v>2</v>
      </c>
      <c r="C7">
        <f>6/3</f>
        <v>2</v>
      </c>
      <c r="H7" s="9" t="s">
        <v>37</v>
      </c>
      <c r="K7" s="15" t="s">
        <v>49</v>
      </c>
      <c r="L7" s="16"/>
    </row>
    <row r="8" spans="1:18" x14ac:dyDescent="0.45">
      <c r="A8" s="8" t="s">
        <v>12</v>
      </c>
      <c r="F8">
        <f>SUM(F3:F6)</f>
        <v>4</v>
      </c>
      <c r="G8">
        <f t="shared" ref="G8:H8" si="5">SUM(G3:G6)</f>
        <v>20</v>
      </c>
      <c r="H8" s="10">
        <f t="shared" si="5"/>
        <v>6</v>
      </c>
    </row>
    <row r="9" spans="1:18" x14ac:dyDescent="0.45">
      <c r="A9" s="8" t="s">
        <v>27</v>
      </c>
      <c r="F9" s="1">
        <f>F8/($D$1-1)</f>
        <v>2</v>
      </c>
      <c r="G9" s="1">
        <f>G8/($D$1-1)</f>
        <v>10</v>
      </c>
      <c r="H9" s="1">
        <f>H8/($D$1-1)</f>
        <v>3</v>
      </c>
      <c r="I9">
        <f>I6/D1</f>
        <v>0.66666666666666663</v>
      </c>
      <c r="K9" t="s">
        <v>50</v>
      </c>
    </row>
    <row r="10" spans="1:18" x14ac:dyDescent="0.45">
      <c r="A10" s="8" t="s">
        <v>29</v>
      </c>
      <c r="F10">
        <f>SQRT(F9)</f>
        <v>1.4142135623730951</v>
      </c>
      <c r="G10">
        <f>SQRT(G9)</f>
        <v>3.1622776601683795</v>
      </c>
      <c r="I10">
        <f>SQRT(I9)</f>
        <v>0.81649658092772603</v>
      </c>
      <c r="K10" t="s">
        <v>51</v>
      </c>
    </row>
    <row r="11" spans="1:18" x14ac:dyDescent="0.45">
      <c r="G11">
        <f>G10/SQRT($D$1)</f>
        <v>1.825741858350554</v>
      </c>
      <c r="I11">
        <f>I10/SQRT(D1)</f>
        <v>0.47140452079103173</v>
      </c>
    </row>
    <row r="12" spans="1:18" x14ac:dyDescent="0.45">
      <c r="A12" s="12" t="s">
        <v>44</v>
      </c>
      <c r="B12" s="12"/>
      <c r="C12" s="12"/>
      <c r="D12" s="12"/>
      <c r="E12" s="12"/>
      <c r="F12" s="12">
        <f>F8/($D$1-1)</f>
        <v>2</v>
      </c>
      <c r="G12" s="12">
        <f>G8/($D$1-1)</f>
        <v>10</v>
      </c>
      <c r="K12" t="s">
        <v>52</v>
      </c>
    </row>
    <row r="13" spans="1:18" x14ac:dyDescent="0.45">
      <c r="A13" s="11" t="s">
        <v>30</v>
      </c>
      <c r="F13">
        <f>F10/SQRT($D$1)</f>
        <v>0.81649658092772615</v>
      </c>
      <c r="G13">
        <f>G10/SQRT($D$1)</f>
        <v>1.825741858350554</v>
      </c>
      <c r="K13" t="s">
        <v>53</v>
      </c>
    </row>
    <row r="15" spans="1:18" x14ac:dyDescent="0.45">
      <c r="A15" s="8" t="s">
        <v>38</v>
      </c>
      <c r="B15">
        <f>H9/(F10*G10)</f>
        <v>0.67082039324993692</v>
      </c>
      <c r="K15" t="s">
        <v>54</v>
      </c>
    </row>
    <row r="17" spans="2:5" x14ac:dyDescent="0.45">
      <c r="B17" t="s">
        <v>39</v>
      </c>
      <c r="D17" t="s">
        <v>40</v>
      </c>
      <c r="E17">
        <f>B15*(G10/F10)</f>
        <v>1.5</v>
      </c>
    </row>
    <row r="18" spans="2:5" x14ac:dyDescent="0.45">
      <c r="D18" t="s">
        <v>41</v>
      </c>
      <c r="E18">
        <f>C7-(E17*B7)</f>
        <v>-1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F2C9-8F95-4A73-BA7A-A322E463912F}">
  <dimension ref="A1:B9"/>
  <sheetViews>
    <sheetView workbookViewId="0">
      <selection activeCell="E9" sqref="E9"/>
    </sheetView>
  </sheetViews>
  <sheetFormatPr defaultRowHeight="18" x14ac:dyDescent="0.45"/>
  <cols>
    <col min="2" max="2" width="70.8984375" customWidth="1"/>
  </cols>
  <sheetData>
    <row r="1" spans="1:2" x14ac:dyDescent="0.45">
      <c r="A1" t="s">
        <v>55</v>
      </c>
    </row>
    <row r="2" spans="1:2" x14ac:dyDescent="0.45">
      <c r="B2" t="s">
        <v>56</v>
      </c>
    </row>
    <row r="3" spans="1:2" x14ac:dyDescent="0.45">
      <c r="A3">
        <v>1</v>
      </c>
      <c r="B3" t="s">
        <v>57</v>
      </c>
    </row>
    <row r="4" spans="1:2" x14ac:dyDescent="0.45">
      <c r="A4">
        <v>2</v>
      </c>
      <c r="B4" t="s">
        <v>58</v>
      </c>
    </row>
    <row r="5" spans="1:2" x14ac:dyDescent="0.45">
      <c r="A5">
        <v>3</v>
      </c>
      <c r="B5" t="s">
        <v>59</v>
      </c>
    </row>
    <row r="7" spans="1:2" x14ac:dyDescent="0.45">
      <c r="A7" t="s">
        <v>60</v>
      </c>
    </row>
    <row r="8" spans="1:2" x14ac:dyDescent="0.45">
      <c r="A8" t="s">
        <v>61</v>
      </c>
      <c r="B8" t="s">
        <v>62</v>
      </c>
    </row>
    <row r="9" spans="1:2" ht="127.2" customHeight="1" x14ac:dyDescent="0.45">
      <c r="B9" s="17" t="s">
        <v>63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分散分析表（f）の求め方</vt:lpstr>
      <vt:lpstr>Chi２乗値を使う検定</vt:lpstr>
      <vt:lpstr>代表値の求め方</vt:lpstr>
      <vt:lpstr>相関係数の求め方</vt:lpstr>
      <vt:lpstr>回帰式の求め方</vt:lpstr>
      <vt:lpstr>区間推定法</vt:lpstr>
      <vt:lpstr>t検定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Kimura</dc:creator>
  <cp:lastModifiedBy>Akira Kimura</cp:lastModifiedBy>
  <dcterms:created xsi:type="dcterms:W3CDTF">2020-11-16T18:15:47Z</dcterms:created>
  <dcterms:modified xsi:type="dcterms:W3CDTF">2020-11-16T19:37:51Z</dcterms:modified>
</cp:coreProperties>
</file>